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F2097848-43DF-431A-9627-3259AA5F4A19}" xr6:coauthVersionLast="47" xr6:coauthVersionMax="47" xr10:uidLastSave="{FF04614B-423D-4277-A9E0-9F931EDF105F}"/>
  <bookViews>
    <workbookView xWindow="-24120" yWindow="-120" windowWidth="24240" windowHeight="131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  <sheet name="Hoja1" sheetId="2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3" l="1"/>
  <c r="Q27" i="13"/>
  <c r="L27" i="13"/>
  <c r="G27" i="13"/>
  <c r="U27" i="13"/>
  <c r="P27" i="13"/>
  <c r="K27" i="13"/>
  <c r="F27" i="13"/>
  <c r="T27" i="13"/>
  <c r="J27" i="13"/>
  <c r="S27" i="13"/>
  <c r="N27" i="13"/>
  <c r="I27" i="13"/>
  <c r="D27" i="13"/>
  <c r="R27" i="13"/>
  <c r="H27" i="13"/>
  <c r="E27" i="13" l="1"/>
  <c r="C27" i="13"/>
  <c r="M27" i="13"/>
  <c r="O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G19" i="19" l="1"/>
  <c r="G26" i="19"/>
  <c r="G25" i="19"/>
  <c r="G24" i="19"/>
  <c r="G23" i="19"/>
  <c r="G20" i="19"/>
  <c r="G18" i="19"/>
  <c r="G14" i="19"/>
  <c r="G13" i="19"/>
  <c r="G12" i="19"/>
  <c r="T14" i="20" l="1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V26" i="13"/>
  <c r="U26" i="13"/>
  <c r="P26" i="13"/>
  <c r="K26" i="13"/>
  <c r="F26" i="13"/>
  <c r="O26" i="13"/>
  <c r="J26" i="13"/>
  <c r="E26" i="13"/>
  <c r="S26" i="13"/>
  <c r="N26" i="13"/>
  <c r="I26" i="13"/>
  <c r="H26" i="13"/>
  <c r="V20" i="13"/>
  <c r="Q20" i="13"/>
  <c r="L20" i="13"/>
  <c r="G20" i="13"/>
  <c r="U20" i="13"/>
  <c r="K20" i="13"/>
  <c r="T20" i="13"/>
  <c r="S20" i="13"/>
  <c r="I20" i="13"/>
  <c r="H20" i="13"/>
  <c r="V14" i="13"/>
  <c r="Q14" i="13"/>
  <c r="L14" i="13"/>
  <c r="G14" i="13"/>
  <c r="F14" i="13"/>
  <c r="T14" i="13"/>
  <c r="J14" i="13"/>
  <c r="S14" i="13"/>
  <c r="N14" i="13"/>
  <c r="I14" i="13"/>
  <c r="D14" i="13"/>
  <c r="Q13" i="13"/>
  <c r="L13" i="13"/>
  <c r="G13" i="13"/>
  <c r="U13" i="13"/>
  <c r="T13" i="13"/>
  <c r="J13" i="13"/>
  <c r="S13" i="13"/>
  <c r="I13" i="13"/>
  <c r="D13" i="13"/>
  <c r="H13" i="13"/>
  <c r="V25" i="13"/>
  <c r="Q25" i="13"/>
  <c r="L25" i="13"/>
  <c r="G25" i="13"/>
  <c r="K25" i="13"/>
  <c r="T25" i="13"/>
  <c r="J25" i="13"/>
  <c r="N25" i="13"/>
  <c r="I25" i="13"/>
  <c r="D25" i="13"/>
  <c r="H25" i="13"/>
  <c r="V24" i="13"/>
  <c r="L24" i="13"/>
  <c r="G24" i="13"/>
  <c r="U24" i="13"/>
  <c r="P24" i="13"/>
  <c r="F24" i="13"/>
  <c r="T24" i="13"/>
  <c r="J24" i="13"/>
  <c r="N24" i="13"/>
  <c r="D24" i="13"/>
  <c r="H24" i="13"/>
  <c r="O21" i="13"/>
  <c r="V21" i="13"/>
  <c r="L21" i="13"/>
  <c r="U21" i="13"/>
  <c r="P21" i="13"/>
  <c r="K21" i="13"/>
  <c r="F21" i="13"/>
  <c r="T21" i="13"/>
  <c r="J21" i="13"/>
  <c r="S21" i="13"/>
  <c r="N21" i="13"/>
  <c r="D21" i="13"/>
  <c r="R21" i="13"/>
  <c r="H21" i="13"/>
  <c r="V19" i="13"/>
  <c r="G19" i="13"/>
  <c r="U19" i="13"/>
  <c r="K19" i="13"/>
  <c r="J19" i="13"/>
  <c r="S19" i="13"/>
  <c r="N19" i="13"/>
  <c r="D19" i="13"/>
  <c r="H19" i="13"/>
  <c r="V15" i="13"/>
  <c r="Q15" i="13"/>
  <c r="L15" i="13"/>
  <c r="G15" i="13"/>
  <c r="U15" i="13"/>
  <c r="P15" i="13"/>
  <c r="F15" i="13"/>
  <c r="T15" i="13"/>
  <c r="O15" i="13"/>
  <c r="J15" i="13"/>
  <c r="E15" i="13"/>
  <c r="N15" i="13"/>
  <c r="I15" i="13"/>
  <c r="D15" i="13"/>
  <c r="H15" i="13"/>
  <c r="U25" i="13"/>
  <c r="Q21" i="13"/>
  <c r="I21" i="13"/>
  <c r="Q19" i="13"/>
  <c r="I19" i="13"/>
  <c r="K13" i="13"/>
  <c r="Q26" i="13"/>
  <c r="L26" i="13"/>
  <c r="G26" i="13"/>
  <c r="T26" i="13"/>
  <c r="D26" i="13"/>
  <c r="S25" i="13"/>
  <c r="Q24" i="13"/>
  <c r="K24" i="13"/>
  <c r="S24" i="13"/>
  <c r="I24" i="13"/>
  <c r="G21" i="13"/>
  <c r="L19" i="13"/>
  <c r="T19" i="13"/>
  <c r="U14" i="13"/>
  <c r="P14" i="13"/>
  <c r="K14" i="13"/>
  <c r="H14" i="13"/>
  <c r="V13" i="13"/>
  <c r="P13" i="13"/>
  <c r="F13" i="13"/>
  <c r="N13" i="13"/>
  <c r="K15" i="13"/>
  <c r="S15" i="13"/>
  <c r="C14" i="13" l="1"/>
  <c r="E14" i="13"/>
  <c r="O20" i="13"/>
  <c r="O24" i="13"/>
  <c r="N20" i="13"/>
  <c r="C13" i="13"/>
  <c r="E21" i="13"/>
  <c r="C21" i="13"/>
  <c r="M24" i="13"/>
  <c r="R13" i="13"/>
  <c r="M21" i="13"/>
  <c r="D20" i="13"/>
  <c r="M26" i="13"/>
  <c r="M14" i="13"/>
  <c r="P19" i="13"/>
  <c r="F25" i="13"/>
  <c r="O13" i="13"/>
  <c r="C20" i="13"/>
  <c r="E20" i="13"/>
  <c r="R26" i="13"/>
  <c r="C24" i="13"/>
  <c r="R24" i="13"/>
  <c r="F20" i="13"/>
  <c r="J20" i="13"/>
  <c r="R20" i="13"/>
  <c r="C15" i="13"/>
  <c r="M19" i="13"/>
  <c r="O19" i="13"/>
  <c r="R19" i="13"/>
  <c r="R15" i="13"/>
  <c r="O14" i="13"/>
  <c r="R14" i="13"/>
  <c r="M15" i="13"/>
  <c r="C26" i="13"/>
  <c r="E23" i="18"/>
  <c r="E25" i="13"/>
  <c r="R25" i="13"/>
  <c r="O25" i="13"/>
  <c r="M25" i="13"/>
  <c r="C19" i="13"/>
  <c r="E24" i="13"/>
  <c r="D23" i="18"/>
  <c r="P25" i="13"/>
  <c r="M13" i="13"/>
  <c r="C25" i="13"/>
  <c r="E19" i="13"/>
  <c r="P20" i="13"/>
  <c r="F19" i="13"/>
  <c r="M20" i="13"/>
  <c r="C23" i="18"/>
  <c r="E13" i="13"/>
  <c r="G11" i="26" l="1"/>
  <c r="I11" i="26"/>
  <c r="J11" i="26"/>
  <c r="G12" i="26"/>
  <c r="H12" i="26"/>
  <c r="I12" i="26"/>
  <c r="J12" i="26"/>
  <c r="G14" i="26"/>
  <c r="H14" i="26"/>
  <c r="I14" i="26"/>
  <c r="J14" i="26"/>
  <c r="G13" i="26"/>
  <c r="I13" i="26"/>
  <c r="J13" i="26"/>
  <c r="G18" i="26"/>
  <c r="H18" i="26"/>
  <c r="I18" i="26"/>
  <c r="J18" i="26"/>
  <c r="G19" i="26"/>
  <c r="H19" i="26"/>
  <c r="I19" i="26"/>
  <c r="J19" i="26"/>
  <c r="G20" i="26"/>
  <c r="H20" i="26"/>
  <c r="I20" i="26"/>
  <c r="J20" i="26"/>
  <c r="G23" i="26"/>
  <c r="H23" i="26"/>
  <c r="I23" i="26"/>
  <c r="J23" i="26"/>
  <c r="G24" i="26"/>
  <c r="H24" i="26"/>
  <c r="I24" i="26"/>
  <c r="J24" i="26"/>
  <c r="H25" i="26"/>
  <c r="I25" i="26"/>
  <c r="J25" i="26"/>
  <c r="G26" i="26"/>
  <c r="H26" i="26"/>
  <c r="I26" i="26"/>
  <c r="J26" i="26"/>
  <c r="H13" i="26" l="1"/>
  <c r="G25" i="26"/>
  <c r="H11" i="26"/>
  <c r="D12" i="26" l="1"/>
  <c r="E12" i="26"/>
  <c r="F12" i="26"/>
  <c r="D14" i="26"/>
  <c r="E14" i="26"/>
  <c r="F14" i="26"/>
  <c r="D13" i="26"/>
  <c r="E13" i="26"/>
  <c r="F13" i="26"/>
  <c r="D18" i="26"/>
  <c r="E18" i="26"/>
  <c r="F18" i="26"/>
  <c r="D19" i="26"/>
  <c r="E19" i="26"/>
  <c r="F19" i="26"/>
  <c r="D20" i="26"/>
  <c r="E20" i="26"/>
  <c r="F20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11" i="26"/>
  <c r="E11" i="26"/>
  <c r="F11" i="26"/>
  <c r="C26" i="26" l="1"/>
  <c r="C24" i="26"/>
  <c r="C20" i="26"/>
  <c r="C18" i="26"/>
  <c r="C13" i="26"/>
  <c r="C12" i="26"/>
  <c r="C11" i="26"/>
  <c r="C25" i="26"/>
  <c r="C23" i="26"/>
  <c r="C19" i="26"/>
  <c r="C14" i="26"/>
  <c r="C12" i="18" l="1"/>
  <c r="D12" i="18"/>
  <c r="E12" i="18"/>
  <c r="C14" i="18"/>
  <c r="D14" i="18"/>
  <c r="E14" i="18"/>
  <c r="C13" i="18"/>
  <c r="D13" i="18"/>
  <c r="E13" i="18"/>
  <c r="C18" i="18"/>
  <c r="D18" i="18"/>
  <c r="E18" i="18"/>
  <c r="C19" i="18"/>
  <c r="D19" i="18"/>
  <c r="E19" i="18"/>
  <c r="C20" i="18"/>
  <c r="D20" i="18"/>
  <c r="E20" i="18"/>
  <c r="C24" i="18"/>
  <c r="D24" i="18"/>
  <c r="E24" i="18"/>
  <c r="C25" i="18"/>
  <c r="D25" i="18"/>
  <c r="E25" i="18"/>
  <c r="C26" i="18"/>
  <c r="D26" i="18"/>
  <c r="E26" i="18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<sst xmlns="http://schemas.openxmlformats.org/spreadsheetml/2006/main" count="1342" uniqueCount="683">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</sst>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4" t="s">
        <v>0</v>
      </c>
      <c r="C18" s="64"/>
      <c r="D18" s="2"/>
      <c r="E18" s="2"/>
      <c r="F18" s="2"/>
      <c r="G18" s="2"/>
      <c r="H18" s="2"/>
      <c r="I18" s="2"/>
      <c r="J18" s="2"/>
    </row>
    <row r="19" spans="2:10" ht="14.25" x14ac:dyDescent="0.2">
      <c r="B19" s="64" t="s">
        <v>1</v>
      </c>
      <c r="C19" s="64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1:11" ht="44.25" customHeight="1" thickBot="1" x14ac:dyDescent="0.25">
      <c r="A9" s="7"/>
      <c r="C9" s="69" t="s">
        <v>110</v>
      </c>
      <c r="D9" s="69"/>
      <c r="E9" s="73"/>
      <c r="F9" s="71" t="s">
        <v>109</v>
      </c>
      <c r="G9" s="69"/>
      <c r="H9" s="73"/>
      <c r="I9" s="71" t="s">
        <v>111</v>
      </c>
      <c r="J9" s="69"/>
      <c r="K9" s="73"/>
    </row>
    <row r="10" spans="1:11" ht="42" customHeight="1" thickBot="1" x14ac:dyDescent="0.25">
      <c r="A10" s="7"/>
      <c r="C10" s="8" t="s">
        <v>112</v>
      </c>
      <c r="D10" s="9" t="s">
        <v>113</v>
      </c>
      <c r="E10" s="9" t="s">
        <v>34</v>
      </c>
      <c r="F10" s="9" t="s">
        <v>112</v>
      </c>
      <c r="G10" s="9" t="s">
        <v>113</v>
      </c>
      <c r="H10" s="9" t="s">
        <v>34</v>
      </c>
      <c r="I10" s="9" t="s">
        <v>112</v>
      </c>
      <c r="J10" s="9" t="s">
        <v>113</v>
      </c>
      <c r="K10" s="9" t="s">
        <v>34</v>
      </c>
    </row>
    <row r="11" spans="1:1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20.100000000000001" customHeight="1" thickBot="1" x14ac:dyDescent="0.25">
      <c r="B14" s="3" t="s">
        <v>374</v>
      </c>
      <c r="C14" s="28">
        <v>2</v>
      </c>
      <c r="D14" s="28">
        <v>0</v>
      </c>
      <c r="E14" s="28">
        <v>2</v>
      </c>
      <c r="F14" s="28">
        <v>2</v>
      </c>
      <c r="G14" s="28">
        <v>0</v>
      </c>
      <c r="H14" s="28">
        <v>2</v>
      </c>
      <c r="I14" s="28">
        <v>4</v>
      </c>
      <c r="J14" s="28">
        <v>0</v>
      </c>
      <c r="K14" s="28">
        <v>4</v>
      </c>
    </row>
    <row r="15" spans="1:1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spans="2:11" ht="20.100000000000001" customHeight="1" thickBot="1" x14ac:dyDescent="0.25">
      <c r="B19" s="3" t="s">
        <v>242</v>
      </c>
      <c r="C19" s="28">
        <v>0</v>
      </c>
      <c r="D19" s="28">
        <v>1</v>
      </c>
      <c r="E19" s="28">
        <v>1</v>
      </c>
      <c r="F19" s="28">
        <v>2</v>
      </c>
      <c r="G19" s="28">
        <v>0</v>
      </c>
      <c r="H19" s="28">
        <v>2</v>
      </c>
      <c r="I19" s="28">
        <v>2</v>
      </c>
      <c r="J19" s="28">
        <v>1</v>
      </c>
      <c r="K19" s="28">
        <v>3</v>
      </c>
    </row>
    <row r="20" spans="2:11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2:1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2:11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2:11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</row>
    <row r="26" spans="2:11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26"/>
  <sheetViews>
    <sheetView topLeftCell="A10"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80" t="s">
        <v>114</v>
      </c>
      <c r="D9" s="80"/>
      <c r="E9" s="80"/>
    </row>
    <row r="10" spans="2:5" ht="42.75" customHeight="1" thickBot="1" x14ac:dyDescent="0.25">
      <c r="C10" s="10" t="s">
        <v>110</v>
      </c>
      <c r="D10" s="10" t="s">
        <v>109</v>
      </c>
      <c r="E10" s="10" t="s">
        <v>34</v>
      </c>
    </row>
    <row r="11" spans="2:5" ht="20.100000000000001" customHeight="1" thickBot="1" x14ac:dyDescent="0.25">
      <c r="B11" s="48" t="s">
        <v>239</v>
      </c>
      <c r="C11" s="28"/>
      <c r="D11" s="28"/>
      <c r="E11" s="28"/>
    </row>
    <row r="12" spans="2:5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</row>
    <row r="13" spans="2:5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</row>
    <row r="14" spans="2:5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</row>
    <row r="15" spans="2:5" ht="20.100000000000001" customHeight="1" thickBot="1" x14ac:dyDescent="0.25">
      <c r="B15" s="3"/>
      <c r="C15" s="28"/>
      <c r="D15" s="28"/>
      <c r="E15" s="28"/>
    </row>
    <row r="16" spans="2:5" ht="20.100000000000001" customHeight="1" thickBot="1" x14ac:dyDescent="0.25">
      <c r="B16" s="47" t="s">
        <v>240</v>
      </c>
      <c r="C16" s="28"/>
      <c r="D16" s="28"/>
      <c r="E16" s="28"/>
    </row>
    <row r="17" spans="2:5" ht="20.100000000000001" customHeight="1" thickBot="1" x14ac:dyDescent="0.25">
      <c r="B17" s="47" t="s">
        <v>247</v>
      </c>
      <c r="C17" s="28"/>
      <c r="D17" s="28"/>
      <c r="E17" s="28"/>
    </row>
    <row r="18" spans="2: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</row>
    <row r="19" spans="2:5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0</v>
      </c>
    </row>
    <row r="20" spans="2: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</row>
    <row r="21" spans="2:5" ht="20.100000000000001" customHeight="1" thickBot="1" x14ac:dyDescent="0.25">
      <c r="B21" s="3"/>
      <c r="C21" s="28"/>
      <c r="D21" s="28"/>
      <c r="E21" s="28"/>
    </row>
    <row r="22" spans="2:5" ht="20.100000000000001" customHeight="1" thickBot="1" x14ac:dyDescent="0.25">
      <c r="B22" s="47" t="s">
        <v>166</v>
      </c>
      <c r="C22" s="28"/>
      <c r="D22" s="28"/>
      <c r="E22" s="28"/>
    </row>
    <row r="23" spans="2: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</row>
    <row r="24" spans="2: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</row>
    <row r="25" spans="2: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</row>
    <row r="26" spans="2:5" ht="20.100000000000001" customHeight="1" thickBot="1" x14ac:dyDescent="0.25">
      <c r="B26" s="5" t="s">
        <v>244</v>
      </c>
      <c r="C26" s="28">
        <v>1</v>
      </c>
      <c r="D26" s="28">
        <v>0</v>
      </c>
      <c r="E26" s="28">
        <v>1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80" t="s">
        <v>167</v>
      </c>
      <c r="D9" s="80"/>
      <c r="E9" s="80"/>
      <c r="F9" s="80"/>
      <c r="G9" s="80"/>
      <c r="H9" s="80" t="s">
        <v>168</v>
      </c>
      <c r="I9" s="80"/>
      <c r="J9" s="80"/>
      <c r="K9" s="80"/>
      <c r="L9" s="80"/>
      <c r="M9" s="80" t="s">
        <v>169</v>
      </c>
      <c r="N9" s="80"/>
      <c r="O9" s="80"/>
      <c r="P9" s="80"/>
      <c r="Q9" s="80"/>
      <c r="R9" s="80" t="s">
        <v>170</v>
      </c>
      <c r="S9" s="80"/>
      <c r="T9" s="80"/>
      <c r="U9" s="80"/>
      <c r="V9" s="80"/>
      <c r="W9" s="80" t="s">
        <v>171</v>
      </c>
      <c r="X9" s="80"/>
      <c r="Y9" s="80"/>
      <c r="Z9" s="80"/>
      <c r="AA9" s="80"/>
      <c r="AB9" s="80" t="s">
        <v>34</v>
      </c>
      <c r="AC9" s="80"/>
      <c r="AD9" s="80"/>
      <c r="AE9" s="80"/>
      <c r="AF9" s="80"/>
    </row>
    <row r="10" spans="2:32" ht="20.100000000000001" customHeight="1" x14ac:dyDescent="0.2">
      <c r="C10" s="81" t="s">
        <v>58</v>
      </c>
      <c r="D10" s="81" t="s">
        <v>172</v>
      </c>
      <c r="E10" s="81"/>
      <c r="F10" s="81"/>
      <c r="G10" s="81" t="s">
        <v>173</v>
      </c>
      <c r="H10" s="81" t="s">
        <v>58</v>
      </c>
      <c r="I10" s="81" t="s">
        <v>172</v>
      </c>
      <c r="J10" s="81"/>
      <c r="K10" s="81"/>
      <c r="L10" s="81" t="s">
        <v>682</v>
      </c>
      <c r="M10" s="81" t="s">
        <v>58</v>
      </c>
      <c r="N10" s="81" t="s">
        <v>172</v>
      </c>
      <c r="O10" s="81"/>
      <c r="P10" s="81"/>
      <c r="Q10" s="81" t="s">
        <v>173</v>
      </c>
      <c r="R10" s="81" t="s">
        <v>58</v>
      </c>
      <c r="S10" s="81" t="s">
        <v>172</v>
      </c>
      <c r="T10" s="81"/>
      <c r="U10" s="81"/>
      <c r="V10" s="81" t="s">
        <v>173</v>
      </c>
      <c r="W10" s="81" t="s">
        <v>58</v>
      </c>
      <c r="X10" s="81" t="s">
        <v>172</v>
      </c>
      <c r="Y10" s="81"/>
      <c r="Z10" s="81"/>
      <c r="AA10" s="81" t="s">
        <v>173</v>
      </c>
      <c r="AB10" s="81" t="s">
        <v>58</v>
      </c>
      <c r="AC10" s="81" t="s">
        <v>172</v>
      </c>
      <c r="AD10" s="81"/>
      <c r="AE10" s="81"/>
      <c r="AF10" s="81" t="s">
        <v>173</v>
      </c>
    </row>
    <row r="11" spans="2:32" ht="20.100000000000001" customHeight="1" thickBot="1" x14ac:dyDescent="0.25">
      <c r="C11" s="82"/>
      <c r="D11" s="23" t="s">
        <v>174</v>
      </c>
      <c r="E11" s="23" t="s">
        <v>175</v>
      </c>
      <c r="F11" s="23" t="s">
        <v>176</v>
      </c>
      <c r="G11" s="82"/>
      <c r="H11" s="82"/>
      <c r="I11" s="23" t="s">
        <v>174</v>
      </c>
      <c r="J11" s="23" t="s">
        <v>175</v>
      </c>
      <c r="K11" s="23" t="s">
        <v>176</v>
      </c>
      <c r="L11" s="82"/>
      <c r="M11" s="82"/>
      <c r="N11" s="23" t="s">
        <v>174</v>
      </c>
      <c r="O11" s="23" t="s">
        <v>175</v>
      </c>
      <c r="P11" s="23" t="s">
        <v>176</v>
      </c>
      <c r="Q11" s="82"/>
      <c r="R11" s="82"/>
      <c r="S11" s="23" t="s">
        <v>174</v>
      </c>
      <c r="T11" s="23" t="s">
        <v>175</v>
      </c>
      <c r="U11" s="23" t="s">
        <v>176</v>
      </c>
      <c r="V11" s="82"/>
      <c r="W11" s="82"/>
      <c r="X11" s="23" t="s">
        <v>174</v>
      </c>
      <c r="Y11" s="23" t="s">
        <v>175</v>
      </c>
      <c r="Z11" s="23" t="s">
        <v>176</v>
      </c>
      <c r="AA11" s="82"/>
      <c r="AB11" s="82"/>
      <c r="AC11" s="23" t="s">
        <v>174</v>
      </c>
      <c r="AD11" s="23" t="s">
        <v>175</v>
      </c>
      <c r="AE11" s="23" t="s">
        <v>176</v>
      </c>
      <c r="AF11" s="82"/>
    </row>
    <row r="12" spans="2:32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20.100000000000001" customHeight="1" thickBot="1" x14ac:dyDescent="0.25">
      <c r="B13" s="3" t="s">
        <v>195</v>
      </c>
      <c r="C13" s="28">
        <v>25</v>
      </c>
      <c r="D13" s="28">
        <v>0</v>
      </c>
      <c r="E13" s="28">
        <v>16</v>
      </c>
      <c r="F13" s="28">
        <v>9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1</v>
      </c>
      <c r="S13" s="28">
        <v>0</v>
      </c>
      <c r="T13" s="28">
        <v>0</v>
      </c>
      <c r="U13" s="28">
        <v>1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26</v>
      </c>
      <c r="AC13" s="28">
        <v>0</v>
      </c>
      <c r="AD13" s="28">
        <v>16</v>
      </c>
      <c r="AE13" s="28">
        <v>10</v>
      </c>
      <c r="AF13" s="28">
        <v>0</v>
      </c>
    </row>
    <row r="14" spans="2:32" ht="20.100000000000001" customHeight="1" thickBot="1" x14ac:dyDescent="0.25">
      <c r="B14" s="3" t="s">
        <v>238</v>
      </c>
      <c r="C14" s="28">
        <v>19</v>
      </c>
      <c r="D14" s="28">
        <v>0</v>
      </c>
      <c r="E14" s="28">
        <v>15</v>
      </c>
      <c r="F14" s="28">
        <v>4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19</v>
      </c>
      <c r="AC14" s="28">
        <v>0</v>
      </c>
      <c r="AD14" s="28">
        <v>15</v>
      </c>
      <c r="AE14" s="28">
        <v>4</v>
      </c>
      <c r="AF14" s="28">
        <v>0</v>
      </c>
    </row>
    <row r="15" spans="2:32" ht="20.100000000000001" customHeight="1" thickBot="1" x14ac:dyDescent="0.25">
      <c r="B15" s="3" t="s">
        <v>374</v>
      </c>
      <c r="C15" s="28">
        <v>173</v>
      </c>
      <c r="D15" s="28">
        <v>0</v>
      </c>
      <c r="E15" s="28">
        <v>139</v>
      </c>
      <c r="F15" s="28">
        <v>34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4</v>
      </c>
      <c r="N15" s="28">
        <v>0</v>
      </c>
      <c r="O15" s="28">
        <v>4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177</v>
      </c>
      <c r="AC15" s="28">
        <v>0</v>
      </c>
      <c r="AD15" s="28">
        <v>143</v>
      </c>
      <c r="AE15" s="28">
        <v>34</v>
      </c>
      <c r="AF15" s="28">
        <v>0</v>
      </c>
    </row>
    <row r="16" spans="2:32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ht="20.100000000000001" customHeight="1" thickBot="1" x14ac:dyDescent="0.25">
      <c r="B19" s="3" t="s">
        <v>241</v>
      </c>
      <c r="C19" s="28">
        <v>18</v>
      </c>
      <c r="D19" s="28">
        <v>0</v>
      </c>
      <c r="E19" s="28">
        <v>16</v>
      </c>
      <c r="F19" s="28">
        <v>2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9</v>
      </c>
      <c r="N19" s="28">
        <v>0</v>
      </c>
      <c r="O19" s="28">
        <v>8</v>
      </c>
      <c r="P19" s="28">
        <v>1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27</v>
      </c>
      <c r="AC19" s="28">
        <v>0</v>
      </c>
      <c r="AD19" s="28">
        <v>24</v>
      </c>
      <c r="AE19" s="28">
        <v>3</v>
      </c>
      <c r="AF19" s="28">
        <v>0</v>
      </c>
    </row>
    <row r="20" spans="2:32" ht="20.100000000000001" customHeight="1" thickBot="1" x14ac:dyDescent="0.25">
      <c r="B20" s="3" t="s">
        <v>242</v>
      </c>
      <c r="C20" s="28">
        <v>135</v>
      </c>
      <c r="D20" s="28">
        <v>6</v>
      </c>
      <c r="E20" s="28">
        <v>119</v>
      </c>
      <c r="F20" s="28">
        <v>10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31</v>
      </c>
      <c r="N20" s="28">
        <v>0</v>
      </c>
      <c r="O20" s="28">
        <v>31</v>
      </c>
      <c r="P20" s="28">
        <v>0</v>
      </c>
      <c r="Q20" s="28">
        <v>0</v>
      </c>
      <c r="R20" s="28">
        <v>43</v>
      </c>
      <c r="S20" s="28">
        <v>0</v>
      </c>
      <c r="T20" s="28">
        <v>43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209</v>
      </c>
      <c r="AC20" s="28">
        <v>6</v>
      </c>
      <c r="AD20" s="28">
        <v>193</v>
      </c>
      <c r="AE20" s="28">
        <v>10</v>
      </c>
      <c r="AF20" s="28">
        <v>0</v>
      </c>
    </row>
    <row r="21" spans="2:32" ht="20.100000000000001" customHeight="1" thickBot="1" x14ac:dyDescent="0.25">
      <c r="B21" s="3" t="s">
        <v>243</v>
      </c>
      <c r="C21" s="28">
        <v>33</v>
      </c>
      <c r="D21" s="28">
        <v>0</v>
      </c>
      <c r="E21" s="28">
        <v>32</v>
      </c>
      <c r="F21" s="28">
        <v>1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2</v>
      </c>
      <c r="N21" s="28">
        <v>0</v>
      </c>
      <c r="O21" s="28">
        <v>2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35</v>
      </c>
      <c r="AC21" s="28">
        <v>0</v>
      </c>
      <c r="AD21" s="28">
        <v>34</v>
      </c>
      <c r="AE21" s="28">
        <v>1</v>
      </c>
      <c r="AF21" s="28">
        <v>0</v>
      </c>
    </row>
    <row r="22" spans="2:32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0.100000000000001" customHeight="1" thickBot="1" x14ac:dyDescent="0.25">
      <c r="B24" s="3" t="s">
        <v>245</v>
      </c>
      <c r="C24" s="28">
        <v>4</v>
      </c>
      <c r="D24" s="28">
        <v>0</v>
      </c>
      <c r="E24" s="28">
        <v>0</v>
      </c>
      <c r="F24" s="28">
        <v>4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4</v>
      </c>
      <c r="AC24" s="28">
        <v>0</v>
      </c>
      <c r="AD24" s="28">
        <v>0</v>
      </c>
      <c r="AE24" s="28">
        <v>4</v>
      </c>
      <c r="AF24" s="28">
        <v>0</v>
      </c>
    </row>
    <row r="25" spans="2:32" ht="20.100000000000001" customHeight="1" thickBot="1" x14ac:dyDescent="0.25">
      <c r="B25" s="3" t="s">
        <v>246</v>
      </c>
      <c r="C25" s="28">
        <v>4</v>
      </c>
      <c r="D25" s="28">
        <v>0</v>
      </c>
      <c r="E25" s="28">
        <v>2</v>
      </c>
      <c r="F25" s="28">
        <v>2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4</v>
      </c>
      <c r="AC25" s="28">
        <v>0</v>
      </c>
      <c r="AD25" s="28">
        <v>2</v>
      </c>
      <c r="AE25" s="28">
        <v>2</v>
      </c>
      <c r="AF25" s="28">
        <v>0</v>
      </c>
    </row>
    <row r="26" spans="2:32" ht="20.100000000000001" customHeight="1" thickBot="1" x14ac:dyDescent="0.25">
      <c r="B26" s="4" t="s">
        <v>248</v>
      </c>
      <c r="C26" s="28">
        <v>27</v>
      </c>
      <c r="D26" s="28">
        <v>0</v>
      </c>
      <c r="E26" s="28">
        <v>19</v>
      </c>
      <c r="F26" s="28">
        <v>8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2</v>
      </c>
      <c r="N26" s="28">
        <v>0</v>
      </c>
      <c r="O26" s="28">
        <v>2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29</v>
      </c>
      <c r="AC26" s="28">
        <v>0</v>
      </c>
      <c r="AD26" s="28">
        <v>21</v>
      </c>
      <c r="AE26" s="28">
        <v>8</v>
      </c>
      <c r="AF26" s="28">
        <v>0</v>
      </c>
    </row>
    <row r="27" spans="2:32" ht="20.100000000000001" customHeight="1" thickBot="1" x14ac:dyDescent="0.25">
      <c r="B27" s="5" t="s">
        <v>244</v>
      </c>
      <c r="C27" s="63">
        <v>188</v>
      </c>
      <c r="D27" s="63">
        <v>0</v>
      </c>
      <c r="E27" s="63">
        <v>135</v>
      </c>
      <c r="F27" s="63">
        <v>53</v>
      </c>
      <c r="G27" s="63">
        <v>0</v>
      </c>
      <c r="H27" s="63">
        <v>1</v>
      </c>
      <c r="I27" s="63">
        <v>0</v>
      </c>
      <c r="J27" s="63">
        <v>1</v>
      </c>
      <c r="K27" s="63">
        <v>0</v>
      </c>
      <c r="L27" s="63">
        <v>0</v>
      </c>
      <c r="M27" s="63">
        <v>2</v>
      </c>
      <c r="N27" s="63">
        <v>0</v>
      </c>
      <c r="O27" s="63">
        <v>2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191</v>
      </c>
      <c r="AC27" s="63">
        <v>0</v>
      </c>
      <c r="AD27" s="63">
        <v>138</v>
      </c>
      <c r="AE27" s="63">
        <v>53</v>
      </c>
      <c r="AF27" s="63">
        <v>0</v>
      </c>
    </row>
    <row r="29" spans="2:32" x14ac:dyDescent="0.2">
      <c r="B29" s="35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80" t="s">
        <v>58</v>
      </c>
      <c r="D9" s="80"/>
      <c r="E9" s="80"/>
      <c r="F9" s="80"/>
      <c r="G9" s="80"/>
      <c r="H9" s="80" t="s">
        <v>172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2:22" ht="20.100000000000001" customHeight="1" x14ac:dyDescent="0.2">
      <c r="C10" s="80"/>
      <c r="D10" s="80"/>
      <c r="E10" s="80"/>
      <c r="F10" s="80"/>
      <c r="G10" s="80"/>
      <c r="H10" s="80" t="s">
        <v>174</v>
      </c>
      <c r="I10" s="80"/>
      <c r="J10" s="80"/>
      <c r="K10" s="80"/>
      <c r="L10" s="83"/>
      <c r="M10" s="80" t="s">
        <v>175</v>
      </c>
      <c r="N10" s="80"/>
      <c r="O10" s="80"/>
      <c r="P10" s="80"/>
      <c r="Q10" s="83"/>
      <c r="R10" s="80" t="s">
        <v>176</v>
      </c>
      <c r="S10" s="80"/>
      <c r="T10" s="80"/>
      <c r="U10" s="80"/>
      <c r="V10" s="83"/>
    </row>
    <row r="11" spans="2:22" ht="41.25" customHeight="1" x14ac:dyDescent="0.2">
      <c r="C11" s="14" t="s">
        <v>167</v>
      </c>
      <c r="D11" s="14" t="s">
        <v>168</v>
      </c>
      <c r="E11" s="14" t="s">
        <v>177</v>
      </c>
      <c r="F11" s="14" t="s">
        <v>178</v>
      </c>
      <c r="G11" s="14" t="s">
        <v>171</v>
      </c>
      <c r="H11" s="14" t="s">
        <v>167</v>
      </c>
      <c r="I11" s="14" t="s">
        <v>168</v>
      </c>
      <c r="J11" s="14" t="s">
        <v>177</v>
      </c>
      <c r="K11" s="14" t="s">
        <v>178</v>
      </c>
      <c r="L11" s="14" t="s">
        <v>171</v>
      </c>
      <c r="M11" s="14" t="s">
        <v>167</v>
      </c>
      <c r="N11" s="14" t="s">
        <v>168</v>
      </c>
      <c r="O11" s="14" t="s">
        <v>177</v>
      </c>
      <c r="P11" s="14" t="s">
        <v>178</v>
      </c>
      <c r="Q11" s="14" t="s">
        <v>171</v>
      </c>
      <c r="R11" s="14" t="s">
        <v>167</v>
      </c>
      <c r="S11" s="14" t="s">
        <v>168</v>
      </c>
      <c r="T11" s="14" t="s">
        <v>177</v>
      </c>
      <c r="U11" s="14" t="s">
        <v>178</v>
      </c>
      <c r="V11" s="14" t="s">
        <v>171</v>
      </c>
    </row>
    <row r="12" spans="2:22" ht="20.100000000000001" customHeight="1" thickBot="1" x14ac:dyDescent="0.25">
      <c r="B12" s="48" t="s">
        <v>239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0.100000000000001" customHeight="1" thickBot="1" x14ac:dyDescent="0.25">
      <c r="B13" s="3" t="s">
        <v>195</v>
      </c>
      <c r="C13" s="15">
        <f>IF('Órdenes según Instancia'!C13=0,"-",IF('Órdenes según Instancia'!AB13=0,"-",('Órdenes según Instancia'!C13/'Órdenes según Instancia'!AB13)))</f>
        <v>0.96153846153846156</v>
      </c>
      <c r="D13" s="15" t="str">
        <f>IF('Órdenes según Instancia'!H13=0,"-",IF('Órdenes según Instancia'!AB13=0,"-",('Órdenes según Instancia'!H13/'Órdenes según Instancia'!AB13)))</f>
        <v>-</v>
      </c>
      <c r="E13" s="15" t="str">
        <f>IF('Órdenes según Instancia'!M13=0,"-",IF('Órdenes según Instancia'!AB13=0,"-",('Órdenes según Instancia'!M13/'Órdenes según Instancia'!AB13)))</f>
        <v>-</v>
      </c>
      <c r="F13" s="15">
        <f>IF('Órdenes según Instancia'!R13=0,"-",IF('Órdenes según Instancia'!AB13=0,"-",('Órdenes según Instancia'!R13/'Órdenes según Instancia'!AB13)))</f>
        <v>3.8461538461538464E-2</v>
      </c>
      <c r="G13" s="15" t="str">
        <f>IF('Órdenes según Instancia'!W13=0,"-",IF('Órdenes según Instancia'!AB13=0,"-",('Órdenes según Instancia'!W13/'Órdenes según Instancia'!AB13)))</f>
        <v>-</v>
      </c>
      <c r="H13" s="15" t="str">
        <f>IF('Órdenes según Instancia'!D13=0,"-",IF('Órdenes según Instancia'!AC13=0,"-",('Órdenes según Instancia'!D13/'Órdenes según Instancia'!AC13)))</f>
        <v>-</v>
      </c>
      <c r="I13" s="15" t="str">
        <f>IF('Órdenes según Instancia'!I13=0,"-",IF('Órdenes según Instancia'!AC13=0,"-",('Órdenes según Instancia'!I13/'Órdenes según Instancia'!AC13)))</f>
        <v>-</v>
      </c>
      <c r="J13" s="15" t="str">
        <f>IF('Órdenes según Instancia'!N13=0,"-",IF('Órdenes según Instancia'!AC13=0,"-",('Órdenes según Instancia'!N13/'Órdenes según Instancia'!AC13)))</f>
        <v>-</v>
      </c>
      <c r="K13" s="15" t="str">
        <f>IF('Órdenes según Instancia'!S13=0,"-",IF('Órdenes según Instancia'!AC13=0,"-",('Órdenes según Instancia'!S13/'Órdenes según Instancia'!AC13)))</f>
        <v>-</v>
      </c>
      <c r="L13" s="15" t="str">
        <f>IF('Órdenes según Instancia'!X13=0,"-",IF('Órdenes según Instancia'!AC13=0,"-",('Órdenes según Instancia'!X13/'Órdenes según Instancia'!AC13)))</f>
        <v>-</v>
      </c>
      <c r="M13" s="15">
        <f>IF('Órdenes según Instancia'!E13=0,"-",IF('Órdenes según Instancia'!AD13=0,"-",('Órdenes según Instancia'!E13/'Órdenes según Instancia'!AD13)))</f>
        <v>1</v>
      </c>
      <c r="N13" s="15" t="str">
        <f>IF('Órdenes según Instancia'!J13=0,"-",IF('Órdenes según Instancia'!AD13=0,"-",('Órdenes según Instancia'!J13/'Órdenes según Instancia'!AD13)))</f>
        <v>-</v>
      </c>
      <c r="O13" s="15" t="str">
        <f>IF('Órdenes según Instancia'!O13=0,"-",IF('Órdenes según Instancia'!AD13=0,"-",('Órdenes según Instancia'!O13/'Órdenes según Instancia'!AD13)))</f>
        <v>-</v>
      </c>
      <c r="P13" s="15" t="str">
        <f>IF('Órdenes según Instancia'!T13=0,"-",IF('Órdenes según Instancia'!AD13=0,"-",('Órdenes según Instancia'!T13/'Órdenes según Instancia'!AD13)))</f>
        <v>-</v>
      </c>
      <c r="Q13" s="15" t="str">
        <f>IF('Órdenes según Instancia'!Y13=0,"-",IF('Órdenes según Instancia'!AD13=0,"-",('Órdenes según Instancia'!Y13/'Órdenes según Instancia'!AD13)))</f>
        <v>-</v>
      </c>
      <c r="R13" s="15">
        <f>IF('Órdenes según Instancia'!F13=0,"-",IF('Órdenes según Instancia'!AE13=0,"-",('Órdenes según Instancia'!F13/'Órdenes según Instancia'!AE13)))</f>
        <v>0.9</v>
      </c>
      <c r="S13" s="15" t="str">
        <f>IF('Órdenes según Instancia'!K13=0,"-",IF('Órdenes según Instancia'!AE13=0,"-",('Órdenes según Instancia'!K13/'Órdenes según Instancia'!AE13)))</f>
        <v>-</v>
      </c>
      <c r="T13" s="15" t="str">
        <f>IF('Órdenes según Instancia'!P13=0,"-",IF('Órdenes según Instancia'!AE13=0,"-",('Órdenes según Instancia'!P13/'Órdenes según Instancia'!AE13)))</f>
        <v>-</v>
      </c>
      <c r="U13" s="15">
        <f>IF('Órdenes según Instancia'!U13=0,"-",IF('Órdenes según Instancia'!AE13=0,"-",('Órdenes según Instancia'!U13/('Órdenes según Instancia'!AE13))))</f>
        <v>0.1</v>
      </c>
      <c r="V13" s="15" t="str">
        <f>IF('Órdenes según Instancia'!Z13=0,"-",IF('Órdenes según Instancia'!AE13=0,"-",('Órdenes según Instancia'!Z13/'Órdenes según Instancia'!AE13)))</f>
        <v>-</v>
      </c>
    </row>
    <row r="14" spans="2:22" ht="20.100000000000001" customHeight="1" thickBot="1" x14ac:dyDescent="0.25">
      <c r="B14" s="3" t="s">
        <v>238</v>
      </c>
      <c r="C14" s="15">
        <f>IF('Órdenes según Instancia'!C14=0,"-",IF('Órdenes según Instancia'!AB14=0,"-",('Órdenes según Instancia'!C14/'Órdenes según Instancia'!AB14)))</f>
        <v>1</v>
      </c>
      <c r="D14" s="15" t="str">
        <f>IF('Órdenes según Instancia'!H14=0,"-",IF('Órdenes según Instancia'!AB14=0,"-",('Órdenes según Instancia'!H14/'Órdenes según Instancia'!AB14)))</f>
        <v>-</v>
      </c>
      <c r="E14" s="15" t="str">
        <f>IF('Órdenes según Instancia'!M14=0,"-",IF('Órdenes según Instancia'!AB14=0,"-",('Órdenes según Instancia'!M14/'Órdenes según Instancia'!AB14)))</f>
        <v>-</v>
      </c>
      <c r="F14" s="15" t="str">
        <f>IF('Órdenes según Instancia'!R14=0,"-",IF('Órdenes según Instancia'!AB14=0,"-",('Órdenes según Instancia'!R14/'Órdenes según Instancia'!AB14)))</f>
        <v>-</v>
      </c>
      <c r="G14" s="15" t="str">
        <f>IF('Órdenes según Instancia'!W14=0,"-",IF('Órdenes según Instancia'!AB14=0,"-",('Órdenes según Instancia'!W14/'Órdenes según Instancia'!AB14)))</f>
        <v>-</v>
      </c>
      <c r="H14" s="15" t="str">
        <f>IF('Órdenes según Instancia'!D14=0,"-",IF('Órdenes según Instancia'!AC14=0,"-",('Órdenes según Instancia'!D14/'Órdenes según Instancia'!AC14)))</f>
        <v>-</v>
      </c>
      <c r="I14" s="15" t="str">
        <f>IF('Órdenes según Instancia'!I14=0,"-",IF('Órdenes según Instancia'!AC14=0,"-",('Órdenes según Instancia'!I14/'Órdenes según Instancia'!AC14)))</f>
        <v>-</v>
      </c>
      <c r="J14" s="15" t="str">
        <f>IF('Órdenes según Instancia'!N14=0,"-",IF('Órdenes según Instancia'!AC14=0,"-",('Órdenes según Instancia'!N14/'Órdenes según Instancia'!AC14)))</f>
        <v>-</v>
      </c>
      <c r="K14" s="15" t="str">
        <f>IF('Órdenes según Instancia'!S14=0,"-",IF('Órdenes según Instancia'!AC14=0,"-",('Órdenes según Instancia'!S14/'Órdenes según Instancia'!AC14)))</f>
        <v>-</v>
      </c>
      <c r="L14" s="15" t="str">
        <f>IF('Órdenes según Instancia'!X14=0,"-",IF('Órdenes según Instancia'!AC14=0,"-",('Órdenes según Instancia'!X14/'Órdenes según Instancia'!AC14)))</f>
        <v>-</v>
      </c>
      <c r="M14" s="15">
        <f>IF('Órdenes según Instancia'!E14=0,"-",IF('Órdenes según Instancia'!AD14=0,"-",('Órdenes según Instancia'!E14/'Órdenes según Instancia'!AD14)))</f>
        <v>1</v>
      </c>
      <c r="N14" s="15" t="str">
        <f>IF('Órdenes según Instancia'!J14=0,"-",IF('Órdenes según Instancia'!AD14=0,"-",('Órdenes según Instancia'!J14/'Órdenes según Instancia'!AD14)))</f>
        <v>-</v>
      </c>
      <c r="O14" s="15" t="str">
        <f>IF('Órdenes según Instancia'!O14=0,"-",IF('Órdenes según Instancia'!AD14=0,"-",('Órdenes según Instancia'!O14/'Órdenes según Instancia'!AD14)))</f>
        <v>-</v>
      </c>
      <c r="P14" s="15" t="str">
        <f>IF('Órdenes según Instancia'!T14=0,"-",IF('Órdenes según Instancia'!AD14=0,"-",('Órdenes según Instancia'!T14/'Órdenes según Instancia'!AD14)))</f>
        <v>-</v>
      </c>
      <c r="Q14" s="15" t="str">
        <f>IF('Órdenes según Instancia'!Y14=0,"-",IF('Órdenes según Instancia'!AD14=0,"-",('Órdenes según Instancia'!Y14/'Órdenes según Instancia'!AD14)))</f>
        <v>-</v>
      </c>
      <c r="R14" s="15">
        <f>IF('Órdenes según Instancia'!F14=0,"-",IF('Órdenes según Instancia'!AE14=0,"-",('Órdenes según Instancia'!F14/'Órdenes según Instancia'!AE14)))</f>
        <v>1</v>
      </c>
      <c r="S14" s="15" t="str">
        <f>IF('Órdenes según Instancia'!K14=0,"-",IF('Órdenes según Instancia'!AE14=0,"-",('Órdenes según Instancia'!K14/'Órdenes según Instancia'!AE14)))</f>
        <v>-</v>
      </c>
      <c r="T14" s="15" t="str">
        <f>IF('Órdenes según Instancia'!P14=0,"-",IF('Órdenes según Instancia'!AE14=0,"-",('Órdenes según Instancia'!P14/'Órdenes según Instancia'!AE14)))</f>
        <v>-</v>
      </c>
      <c r="U14" s="15" t="str">
        <f>IF('Órdenes según Instancia'!U14=0,"-",IF('Órdenes según Instancia'!AE14=0,"-",('Órdenes según Instancia'!U14/('Órdenes según Instancia'!AE14))))</f>
        <v>-</v>
      </c>
      <c r="V14" s="15" t="str">
        <f>IF('Órdenes según Instancia'!Z14=0,"-",IF('Órdenes según Instancia'!AE14=0,"-",('Órdenes según Instancia'!Z14/'Órdenes según Instancia'!AE14)))</f>
        <v>-</v>
      </c>
    </row>
    <row r="15" spans="2:22" ht="20.100000000000001" customHeight="1" thickBot="1" x14ac:dyDescent="0.25">
      <c r="B15" s="3" t="s">
        <v>374</v>
      </c>
      <c r="C15" s="15">
        <f>IF('Órdenes según Instancia'!C15=0,"-",IF('Órdenes según Instancia'!AB15=0,"-",('Órdenes según Instancia'!C15/'Órdenes según Instancia'!AB15)))</f>
        <v>0.97740112994350281</v>
      </c>
      <c r="D15" s="15" t="str">
        <f>IF('Órdenes según Instancia'!H15=0,"-",IF('Órdenes según Instancia'!AB15=0,"-",('Órdenes según Instancia'!H15/'Órdenes según Instancia'!AB15)))</f>
        <v>-</v>
      </c>
      <c r="E15" s="15">
        <f>IF('Órdenes según Instancia'!M15=0,"-",IF('Órdenes según Instancia'!AB15=0,"-",('Órdenes según Instancia'!M15/'Órdenes según Instancia'!AB15)))</f>
        <v>2.2598870056497175E-2</v>
      </c>
      <c r="F15" s="15" t="str">
        <f>IF('Órdenes según Instancia'!R15=0,"-",IF('Órdenes según Instancia'!AB15=0,"-",('Órdenes según Instancia'!R15/'Órdenes según Instancia'!AB15)))</f>
        <v>-</v>
      </c>
      <c r="G15" s="15" t="str">
        <f>IF('Órdenes según Instancia'!W15=0,"-",IF('Órdenes según Instancia'!AB15=0,"-",('Órdenes según Instancia'!W15/'Órdenes según Instancia'!AB15)))</f>
        <v>-</v>
      </c>
      <c r="H15" s="15" t="str">
        <f>IF('Órdenes según Instancia'!D15=0,"-",IF('Órdenes según Instancia'!AC15=0,"-",('Órdenes según Instancia'!D15/'Órdenes según Instancia'!AC15)))</f>
        <v>-</v>
      </c>
      <c r="I15" s="15" t="str">
        <f>IF('Órdenes según Instancia'!I15=0,"-",IF('Órdenes según Instancia'!AC15=0,"-",('Órdenes según Instancia'!I15/'Órdenes según Instancia'!AC15)))</f>
        <v>-</v>
      </c>
      <c r="J15" s="15" t="str">
        <f>IF('Órdenes según Instancia'!N15=0,"-",IF('Órdenes según Instancia'!AC15=0,"-",('Órdenes según Instancia'!N15/'Órdenes según Instancia'!AC15)))</f>
        <v>-</v>
      </c>
      <c r="K15" s="15" t="str">
        <f>IF('Órdenes según Instancia'!S15=0,"-",IF('Órdenes según Instancia'!AC15=0,"-",('Órdenes según Instancia'!S15/'Órdenes según Instancia'!AC15)))</f>
        <v>-</v>
      </c>
      <c r="L15" s="15" t="str">
        <f>IF('Órdenes según Instancia'!X15=0,"-",IF('Órdenes según Instancia'!AC15=0,"-",('Órdenes según Instancia'!X15/'Órdenes según Instancia'!AC15)))</f>
        <v>-</v>
      </c>
      <c r="M15" s="15">
        <f>IF('Órdenes según Instancia'!E15=0,"-",IF('Órdenes según Instancia'!AD15=0,"-",('Órdenes según Instancia'!E15/'Órdenes según Instancia'!AD15)))</f>
        <v>0.97202797202797198</v>
      </c>
      <c r="N15" s="15" t="str">
        <f>IF('Órdenes según Instancia'!J15=0,"-",IF('Órdenes según Instancia'!AD15=0,"-",('Órdenes según Instancia'!J15/'Órdenes según Instancia'!AD15)))</f>
        <v>-</v>
      </c>
      <c r="O15" s="15">
        <f>IF('Órdenes según Instancia'!O15=0,"-",IF('Órdenes según Instancia'!AD15=0,"-",('Órdenes según Instancia'!O15/'Órdenes según Instancia'!AD15)))</f>
        <v>2.7972027972027972E-2</v>
      </c>
      <c r="P15" s="15" t="str">
        <f>IF('Órdenes según Instancia'!T15=0,"-",IF('Órdenes según Instancia'!AD15=0,"-",('Órdenes según Instancia'!T15/'Órdenes según Instancia'!AD15)))</f>
        <v>-</v>
      </c>
      <c r="Q15" s="15" t="str">
        <f>IF('Órdenes según Instancia'!Y15=0,"-",IF('Órdenes según Instancia'!AD15=0,"-",('Órdenes según Instancia'!Y15/'Órdenes según Instancia'!AD15)))</f>
        <v>-</v>
      </c>
      <c r="R15" s="15">
        <f>IF('Órdenes según Instancia'!F15=0,"-",IF('Órdenes según Instancia'!AE15=0,"-",('Órdenes según Instancia'!F15/'Órdenes según Instancia'!AE15)))</f>
        <v>1</v>
      </c>
      <c r="S15" s="15" t="str">
        <f>IF('Órdenes según Instancia'!K15=0,"-",IF('Órdenes según Instancia'!AE15=0,"-",('Órdenes según Instancia'!K15/'Órdenes según Instancia'!AE15)))</f>
        <v>-</v>
      </c>
      <c r="T15" s="15" t="str">
        <f>IF('Órdenes según Instancia'!P15=0,"-",IF('Órdenes según Instancia'!AE15=0,"-",('Órdenes según Instancia'!P15/'Órdenes según Instancia'!AE15)))</f>
        <v>-</v>
      </c>
      <c r="U15" s="15" t="str">
        <f>IF('Órdenes según Instancia'!U15=0,"-",IF('Órdenes según Instancia'!AE15=0,"-",('Órdenes según Instancia'!U15/('Órdenes según Instancia'!AE15))))</f>
        <v>-</v>
      </c>
      <c r="V15" s="15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20.100000000000001" customHeight="1" thickBot="1" x14ac:dyDescent="0.25">
      <c r="B17" s="47" t="s">
        <v>240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20.100000000000001" customHeight="1" thickBot="1" x14ac:dyDescent="0.25">
      <c r="B18" s="47" t="s">
        <v>247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20.100000000000001" customHeight="1" thickBot="1" x14ac:dyDescent="0.25">
      <c r="B19" s="3" t="s">
        <v>241</v>
      </c>
      <c r="C19" s="15">
        <f>IF('Órdenes según Instancia'!C19=0,"-",IF('Órdenes según Instancia'!AB19=0,"-",('Órdenes según Instancia'!C19/'Órdenes según Instancia'!AB19)))</f>
        <v>0.66666666666666663</v>
      </c>
      <c r="D19" s="15" t="str">
        <f>IF('Órdenes según Instancia'!H19=0,"-",IF('Órdenes según Instancia'!AB19=0,"-",('Órdenes según Instancia'!H19/'Órdenes según Instancia'!AB19)))</f>
        <v>-</v>
      </c>
      <c r="E19" s="15">
        <f>IF('Órdenes según Instancia'!M19=0,"-",IF('Órdenes según Instancia'!AB19=0,"-",('Órdenes según Instancia'!M19/'Órdenes según Instancia'!AB19)))</f>
        <v>0.33333333333333331</v>
      </c>
      <c r="F19" s="15" t="str">
        <f>IF('Órdenes según Instancia'!R19=0,"-",IF('Órdenes según Instancia'!AB19=0,"-",('Órdenes según Instancia'!R19/'Órdenes según Instancia'!AB19)))</f>
        <v>-</v>
      </c>
      <c r="G19" s="15" t="str">
        <f>IF('Órdenes según Instancia'!W19=0,"-",IF('Órdenes según Instancia'!AB19=0,"-",('Órdenes según Instancia'!W19/'Órdenes según Instancia'!AB19)))</f>
        <v>-</v>
      </c>
      <c r="H19" s="15" t="str">
        <f>IF('Órdenes según Instancia'!D19=0,"-",IF('Órdenes según Instancia'!AC19=0,"-",('Órdenes según Instancia'!D19/'Órdenes según Instancia'!AC19)))</f>
        <v>-</v>
      </c>
      <c r="I19" s="15" t="str">
        <f>IF('Órdenes según Instancia'!I19=0,"-",IF('Órdenes según Instancia'!AC19=0,"-",('Órdenes según Instancia'!I19/'Órdenes según Instancia'!AC19)))</f>
        <v>-</v>
      </c>
      <c r="J19" s="15" t="str">
        <f>IF('Órdenes según Instancia'!N19=0,"-",IF('Órdenes según Instancia'!AC19=0,"-",('Órdenes según Instancia'!N19/'Órdenes según Instancia'!AC19)))</f>
        <v>-</v>
      </c>
      <c r="K19" s="15" t="str">
        <f>IF('Órdenes según Instancia'!S19=0,"-",IF('Órdenes según Instancia'!AC19=0,"-",('Órdenes según Instancia'!S19/'Órdenes según Instancia'!AC19)))</f>
        <v>-</v>
      </c>
      <c r="L19" s="15" t="str">
        <f>IF('Órdenes según Instancia'!X19=0,"-",IF('Órdenes según Instancia'!AC19=0,"-",('Órdenes según Instancia'!X19/'Órdenes según Instancia'!AC19)))</f>
        <v>-</v>
      </c>
      <c r="M19" s="15">
        <f>IF('Órdenes según Instancia'!E19=0,"-",IF('Órdenes según Instancia'!AD19=0,"-",('Órdenes según Instancia'!E19/'Órdenes según Instancia'!AD19)))</f>
        <v>0.66666666666666663</v>
      </c>
      <c r="N19" s="15" t="str">
        <f>IF('Órdenes según Instancia'!J19=0,"-",IF('Órdenes según Instancia'!AD19=0,"-",('Órdenes según Instancia'!J19/'Órdenes según Instancia'!AD19)))</f>
        <v>-</v>
      </c>
      <c r="O19" s="15">
        <f>IF('Órdenes según Instancia'!O19=0,"-",IF('Órdenes según Instancia'!AD19=0,"-",('Órdenes según Instancia'!O19/'Órdenes según Instancia'!AD19)))</f>
        <v>0.33333333333333331</v>
      </c>
      <c r="P19" s="15" t="str">
        <f>IF('Órdenes según Instancia'!T19=0,"-",IF('Órdenes según Instancia'!AD19=0,"-",('Órdenes según Instancia'!T19/'Órdenes según Instancia'!AD19)))</f>
        <v>-</v>
      </c>
      <c r="Q19" s="15" t="str">
        <f>IF('Órdenes según Instancia'!Y19=0,"-",IF('Órdenes según Instancia'!AD19=0,"-",('Órdenes según Instancia'!Y19/'Órdenes según Instancia'!AD19)))</f>
        <v>-</v>
      </c>
      <c r="R19" s="15">
        <f>IF('Órdenes según Instancia'!F19=0,"-",IF('Órdenes según Instancia'!AE19=0,"-",('Órdenes según Instancia'!F19/'Órdenes según Instancia'!AE19)))</f>
        <v>0.66666666666666663</v>
      </c>
      <c r="S19" s="15" t="str">
        <f>IF('Órdenes según Instancia'!K19=0,"-",IF('Órdenes según Instancia'!AE19=0,"-",('Órdenes según Instancia'!K19/'Órdenes según Instancia'!AE19)))</f>
        <v>-</v>
      </c>
      <c r="T19" s="15">
        <f>IF('Órdenes según Instancia'!P19=0,"-",IF('Órdenes según Instancia'!AE19=0,"-",('Órdenes según Instancia'!P19/'Órdenes según Instancia'!AE19)))</f>
        <v>0.33333333333333331</v>
      </c>
      <c r="U19" s="15" t="str">
        <f>IF('Órdenes según Instancia'!U19=0,"-",IF('Órdenes según Instancia'!AE19=0,"-",('Órdenes según Instancia'!U19/('Órdenes según Instancia'!AE19))))</f>
        <v>-</v>
      </c>
      <c r="V19" s="15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3" t="s">
        <v>242</v>
      </c>
      <c r="C20" s="15">
        <f>IF('Órdenes según Instancia'!C20=0,"-",IF('Órdenes según Instancia'!AB20=0,"-",('Órdenes según Instancia'!C20/'Órdenes según Instancia'!AB20)))</f>
        <v>0.64593301435406703</v>
      </c>
      <c r="D20" s="15" t="str">
        <f>IF('Órdenes según Instancia'!H20=0,"-",IF('Órdenes según Instancia'!AB20=0,"-",('Órdenes según Instancia'!H20/'Órdenes según Instancia'!AB20)))</f>
        <v>-</v>
      </c>
      <c r="E20" s="15">
        <f>IF('Órdenes según Instancia'!M20=0,"-",IF('Órdenes según Instancia'!AB20=0,"-",('Órdenes según Instancia'!M20/'Órdenes según Instancia'!AB20)))</f>
        <v>0.14832535885167464</v>
      </c>
      <c r="F20" s="15">
        <f>IF('Órdenes según Instancia'!R20=0,"-",IF('Órdenes según Instancia'!AB20=0,"-",('Órdenes según Instancia'!R20/'Órdenes según Instancia'!AB20)))</f>
        <v>0.20574162679425836</v>
      </c>
      <c r="G20" s="15" t="str">
        <f>IF('Órdenes según Instancia'!W20=0,"-",IF('Órdenes según Instancia'!AB20=0,"-",('Órdenes según Instancia'!W20/'Órdenes según Instancia'!AB20)))</f>
        <v>-</v>
      </c>
      <c r="H20" s="15">
        <f>IF('Órdenes según Instancia'!D20=0,"-",IF('Órdenes según Instancia'!AC20=0,"-",('Órdenes según Instancia'!D20/'Órdenes según Instancia'!AC20)))</f>
        <v>1</v>
      </c>
      <c r="I20" s="15" t="str">
        <f>IF('Órdenes según Instancia'!I20=0,"-",IF('Órdenes según Instancia'!AC20=0,"-",('Órdenes según Instancia'!I20/'Órdenes según Instancia'!AC20)))</f>
        <v>-</v>
      </c>
      <c r="J20" s="15" t="str">
        <f>IF('Órdenes según Instancia'!N20=0,"-",IF('Órdenes según Instancia'!AC20=0,"-",('Órdenes según Instancia'!N20/'Órdenes según Instancia'!AC20)))</f>
        <v>-</v>
      </c>
      <c r="K20" s="15" t="str">
        <f>IF('Órdenes según Instancia'!S20=0,"-",IF('Órdenes según Instancia'!AC20=0,"-",('Órdenes según Instancia'!S20/'Órdenes según Instancia'!AC20)))</f>
        <v>-</v>
      </c>
      <c r="L20" s="15" t="str">
        <f>IF('Órdenes según Instancia'!X20=0,"-",IF('Órdenes según Instancia'!AC20=0,"-",('Órdenes según Instancia'!X20/'Órdenes según Instancia'!AC20)))</f>
        <v>-</v>
      </c>
      <c r="M20" s="15">
        <f>IF('Órdenes según Instancia'!E20=0,"-",IF('Órdenes según Instancia'!AD20=0,"-",('Órdenes según Instancia'!E20/'Órdenes según Instancia'!AD20)))</f>
        <v>0.61658031088082899</v>
      </c>
      <c r="N20" s="15" t="str">
        <f>IF('Órdenes según Instancia'!J20=0,"-",IF('Órdenes según Instancia'!AD20=0,"-",('Órdenes según Instancia'!J20/'Órdenes según Instancia'!AD20)))</f>
        <v>-</v>
      </c>
      <c r="O20" s="15">
        <f>IF('Órdenes según Instancia'!O20=0,"-",IF('Órdenes según Instancia'!AD20=0,"-",('Órdenes según Instancia'!O20/'Órdenes según Instancia'!AD20)))</f>
        <v>0.16062176165803108</v>
      </c>
      <c r="P20" s="15">
        <f>IF('Órdenes según Instancia'!T20=0,"-",IF('Órdenes según Instancia'!AD20=0,"-",('Órdenes según Instancia'!T20/'Órdenes según Instancia'!AD20)))</f>
        <v>0.22279792746113988</v>
      </c>
      <c r="Q20" s="15" t="str">
        <f>IF('Órdenes según Instancia'!Y20=0,"-",IF('Órdenes según Instancia'!AD20=0,"-",('Órdenes según Instancia'!Y20/'Órdenes según Instancia'!AD20)))</f>
        <v>-</v>
      </c>
      <c r="R20" s="15">
        <f>IF('Órdenes según Instancia'!F20=0,"-",IF('Órdenes según Instancia'!AE20=0,"-",('Órdenes según Instancia'!F20/'Órdenes según Instancia'!AE20)))</f>
        <v>1</v>
      </c>
      <c r="S20" s="15" t="str">
        <f>IF('Órdenes según Instancia'!K20=0,"-",IF('Órdenes según Instancia'!AE20=0,"-",('Órdenes según Instancia'!K20/'Órdenes según Instancia'!AE20)))</f>
        <v>-</v>
      </c>
      <c r="T20" s="15" t="str">
        <f>IF('Órdenes según Instancia'!P20=0,"-",IF('Órdenes según Instancia'!AE20=0,"-",('Órdenes según Instancia'!P20/'Órdenes según Instancia'!AE20)))</f>
        <v>-</v>
      </c>
      <c r="U20" s="15" t="str">
        <f>IF('Órdenes según Instancia'!U20=0,"-",IF('Órdenes según Instancia'!AE20=0,"-",('Órdenes según Instancia'!U20/('Órdenes según Instancia'!AE20))))</f>
        <v>-</v>
      </c>
      <c r="V20" s="15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3" t="s">
        <v>243</v>
      </c>
      <c r="C21" s="15">
        <f>IF('Órdenes según Instancia'!C21=0,"-",IF('Órdenes según Instancia'!AB21=0,"-",('Órdenes según Instancia'!C21/'Órdenes según Instancia'!AB21)))</f>
        <v>0.94285714285714284</v>
      </c>
      <c r="D21" s="15" t="str">
        <f>IF('Órdenes según Instancia'!H21=0,"-",IF('Órdenes según Instancia'!AB21=0,"-",('Órdenes según Instancia'!H21/'Órdenes según Instancia'!AB21)))</f>
        <v>-</v>
      </c>
      <c r="E21" s="15">
        <f>IF('Órdenes según Instancia'!M21=0,"-",IF('Órdenes según Instancia'!AB21=0,"-",('Órdenes según Instancia'!M21/'Órdenes según Instancia'!AB21)))</f>
        <v>5.7142857142857141E-2</v>
      </c>
      <c r="F21" s="15" t="str">
        <f>IF('Órdenes según Instancia'!R21=0,"-",IF('Órdenes según Instancia'!AB21=0,"-",('Órdenes según Instancia'!R21/'Órdenes según Instancia'!AB21)))</f>
        <v>-</v>
      </c>
      <c r="G21" s="15" t="str">
        <f>IF('Órdenes según Instancia'!W21=0,"-",IF('Órdenes según Instancia'!AB21=0,"-",('Órdenes según Instancia'!W21/'Órdenes según Instancia'!AB21)))</f>
        <v>-</v>
      </c>
      <c r="H21" s="15" t="str">
        <f>IF('Órdenes según Instancia'!D21=0,"-",IF('Órdenes según Instancia'!AC21=0,"-",('Órdenes según Instancia'!D21/'Órdenes según Instancia'!AC21)))</f>
        <v>-</v>
      </c>
      <c r="I21" s="15" t="str">
        <f>IF('Órdenes según Instancia'!I21=0,"-",IF('Órdenes según Instancia'!AC21=0,"-",('Órdenes según Instancia'!I21/'Órdenes según Instancia'!AC21)))</f>
        <v>-</v>
      </c>
      <c r="J21" s="15" t="str">
        <f>IF('Órdenes según Instancia'!N21=0,"-",IF('Órdenes según Instancia'!AC21=0,"-",('Órdenes según Instancia'!N21/'Órdenes según Instancia'!AC21)))</f>
        <v>-</v>
      </c>
      <c r="K21" s="15" t="str">
        <f>IF('Órdenes según Instancia'!S21=0,"-",IF('Órdenes según Instancia'!AC21=0,"-",('Órdenes según Instancia'!S21/'Órdenes según Instancia'!AC21)))</f>
        <v>-</v>
      </c>
      <c r="L21" s="15" t="str">
        <f>IF('Órdenes según Instancia'!X21=0,"-",IF('Órdenes según Instancia'!AC21=0,"-",('Órdenes según Instancia'!X21/'Órdenes según Instancia'!AC21)))</f>
        <v>-</v>
      </c>
      <c r="M21" s="15">
        <f>IF('Órdenes según Instancia'!E21=0,"-",IF('Órdenes según Instancia'!AD21=0,"-",('Órdenes según Instancia'!E21/'Órdenes según Instancia'!AD21)))</f>
        <v>0.94117647058823528</v>
      </c>
      <c r="N21" s="15" t="str">
        <f>IF('Órdenes según Instancia'!J21=0,"-",IF('Órdenes según Instancia'!AD21=0,"-",('Órdenes según Instancia'!J21/'Órdenes según Instancia'!AD21)))</f>
        <v>-</v>
      </c>
      <c r="O21" s="15">
        <f>IF('Órdenes según Instancia'!O21=0,"-",IF('Órdenes según Instancia'!AD21=0,"-",('Órdenes según Instancia'!O21/'Órdenes según Instancia'!AD21)))</f>
        <v>5.8823529411764705E-2</v>
      </c>
      <c r="P21" s="15" t="str">
        <f>IF('Órdenes según Instancia'!T21=0,"-",IF('Órdenes según Instancia'!AD21=0,"-",('Órdenes según Instancia'!T21/'Órdenes según Instancia'!AD21)))</f>
        <v>-</v>
      </c>
      <c r="Q21" s="15" t="str">
        <f>IF('Órdenes según Instancia'!Y21=0,"-",IF('Órdenes según Instancia'!AD21=0,"-",('Órdenes según Instancia'!Y21/'Órdenes según Instancia'!AD21)))</f>
        <v>-</v>
      </c>
      <c r="R21" s="15">
        <f>IF('Órdenes según Instancia'!F21=0,"-",IF('Órdenes según Instancia'!AE21=0,"-",('Órdenes según Instancia'!F21/'Órdenes según Instancia'!AE21)))</f>
        <v>1</v>
      </c>
      <c r="S21" s="15" t="str">
        <f>IF('Órdenes según Instancia'!K21=0,"-",IF('Órdenes según Instancia'!AE21=0,"-",('Órdenes según Instancia'!K21/'Órdenes según Instancia'!AE21)))</f>
        <v>-</v>
      </c>
      <c r="T21" s="15" t="str">
        <f>IF('Órdenes según Instancia'!P21=0,"-",IF('Órdenes según Instancia'!AE21=0,"-",('Órdenes según Instancia'!P21/'Órdenes según Instancia'!AE21)))</f>
        <v>-</v>
      </c>
      <c r="U21" s="15" t="str">
        <f>IF('Órdenes según Instancia'!U21=0,"-",IF('Órdenes según Instancia'!AE21=0,"-",('Órdenes según Instancia'!U21/('Órdenes según Instancia'!AE21))))</f>
        <v>-</v>
      </c>
      <c r="V21" s="15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20.100000000000001" customHeight="1" thickBot="1" x14ac:dyDescent="0.25">
      <c r="B23" s="47" t="s">
        <v>166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20.100000000000001" customHeight="1" thickBot="1" x14ac:dyDescent="0.25">
      <c r="B24" s="3" t="s">
        <v>245</v>
      </c>
      <c r="C24" s="15">
        <f>IF('Órdenes según Instancia'!C24=0,"-",IF('Órdenes según Instancia'!AB24=0,"-",('Órdenes según Instancia'!C24/'Órdenes según Instancia'!AB24)))</f>
        <v>1</v>
      </c>
      <c r="D24" s="15" t="str">
        <f>IF('Órdenes según Instancia'!H24=0,"-",IF('Órdenes según Instancia'!AB24=0,"-",('Órdenes según Instancia'!H24/'Órdenes según Instancia'!AB24)))</f>
        <v>-</v>
      </c>
      <c r="E24" s="15" t="str">
        <f>IF('Órdenes según Instancia'!M24=0,"-",IF('Órdenes según Instancia'!AB24=0,"-",('Órdenes según Instancia'!M24/'Órdenes según Instancia'!AB24)))</f>
        <v>-</v>
      </c>
      <c r="F24" s="15" t="str">
        <f>IF('Órdenes según Instancia'!R24=0,"-",IF('Órdenes según Instancia'!AB24=0,"-",('Órdenes según Instancia'!R24/'Órdenes según Instancia'!AB24)))</f>
        <v>-</v>
      </c>
      <c r="G24" s="15" t="str">
        <f>IF('Órdenes según Instancia'!W24=0,"-",IF('Órdenes según Instancia'!AB24=0,"-",('Órdenes según Instancia'!W24/'Órdenes según Instancia'!AB24)))</f>
        <v>-</v>
      </c>
      <c r="H24" s="15" t="str">
        <f>IF('Órdenes según Instancia'!D24=0,"-",IF('Órdenes según Instancia'!AC24=0,"-",('Órdenes según Instancia'!D24/'Órdenes según Instancia'!AC24)))</f>
        <v>-</v>
      </c>
      <c r="I24" s="15" t="str">
        <f>IF('Órdenes según Instancia'!I24=0,"-",IF('Órdenes según Instancia'!AC24=0,"-",('Órdenes según Instancia'!I24/'Órdenes según Instancia'!AC24)))</f>
        <v>-</v>
      </c>
      <c r="J24" s="15" t="str">
        <f>IF('Órdenes según Instancia'!N24=0,"-",IF('Órdenes según Instancia'!AC24=0,"-",('Órdenes según Instancia'!N24/'Órdenes según Instancia'!AC24)))</f>
        <v>-</v>
      </c>
      <c r="K24" s="15" t="str">
        <f>IF('Órdenes según Instancia'!S24=0,"-",IF('Órdenes según Instancia'!AC24=0,"-",('Órdenes según Instancia'!S24/'Órdenes según Instancia'!AC24)))</f>
        <v>-</v>
      </c>
      <c r="L24" s="15" t="str">
        <f>IF('Órdenes según Instancia'!X24=0,"-",IF('Órdenes según Instancia'!AC24=0,"-",('Órdenes según Instancia'!X24/'Órdenes según Instancia'!AC24)))</f>
        <v>-</v>
      </c>
      <c r="M24" s="15" t="str">
        <f>IF('Órdenes según Instancia'!E24=0,"-",IF('Órdenes según Instancia'!AD24=0,"-",('Órdenes según Instancia'!E24/'Órdenes según Instancia'!AD24)))</f>
        <v>-</v>
      </c>
      <c r="N24" s="15" t="str">
        <f>IF('Órdenes según Instancia'!J24=0,"-",IF('Órdenes según Instancia'!AD24=0,"-",('Órdenes según Instancia'!J24/'Órdenes según Instancia'!AD24)))</f>
        <v>-</v>
      </c>
      <c r="O24" s="15" t="str">
        <f>IF('Órdenes según Instancia'!O24=0,"-",IF('Órdenes según Instancia'!AD24=0,"-",('Órdenes según Instancia'!O24/'Órdenes según Instancia'!AD24)))</f>
        <v>-</v>
      </c>
      <c r="P24" s="15" t="str">
        <f>IF('Órdenes según Instancia'!T24=0,"-",IF('Órdenes según Instancia'!AD24=0,"-",('Órdenes según Instancia'!T24/'Órdenes según Instancia'!AD24)))</f>
        <v>-</v>
      </c>
      <c r="Q24" s="15" t="str">
        <f>IF('Órdenes según Instancia'!Y24=0,"-",IF('Órdenes según Instancia'!AD24=0,"-",('Órdenes según Instancia'!Y24/'Órdenes según Instancia'!AD24)))</f>
        <v>-</v>
      </c>
      <c r="R24" s="15">
        <f>IF('Órdenes según Instancia'!F24=0,"-",IF('Órdenes según Instancia'!AE24=0,"-",('Órdenes según Instancia'!F24/'Órdenes según Instancia'!AE24)))</f>
        <v>1</v>
      </c>
      <c r="S24" s="15" t="str">
        <f>IF('Órdenes según Instancia'!K24=0,"-",IF('Órdenes según Instancia'!AE24=0,"-",('Órdenes según Instancia'!K24/'Órdenes según Instancia'!AE24)))</f>
        <v>-</v>
      </c>
      <c r="T24" s="15" t="str">
        <f>IF('Órdenes según Instancia'!P24=0,"-",IF('Órdenes según Instancia'!AE24=0,"-",('Órdenes según Instancia'!P24/'Órdenes según Instancia'!AE24)))</f>
        <v>-</v>
      </c>
      <c r="U24" s="15" t="str">
        <f>IF('Órdenes según Instancia'!U24=0,"-",IF('Órdenes según Instancia'!AE24=0,"-",('Órdenes según Instancia'!U24/('Órdenes según Instancia'!AE24))))</f>
        <v>-</v>
      </c>
      <c r="V24" s="15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3" t="s">
        <v>246</v>
      </c>
      <c r="C25" s="15">
        <f>IF('Órdenes según Instancia'!C25=0,"-",IF('Órdenes según Instancia'!AB25=0,"-",('Órdenes según Instancia'!C25/'Órdenes según Instancia'!AB25)))</f>
        <v>1</v>
      </c>
      <c r="D25" s="15" t="str">
        <f>IF('Órdenes según Instancia'!H25=0,"-",IF('Órdenes según Instancia'!AB25=0,"-",('Órdenes según Instancia'!H25/'Órdenes según Instancia'!AB25)))</f>
        <v>-</v>
      </c>
      <c r="E25" s="15" t="str">
        <f>IF('Órdenes según Instancia'!M25=0,"-",IF('Órdenes según Instancia'!AB25=0,"-",('Órdenes según Instancia'!M25/'Órdenes según Instancia'!AB25)))</f>
        <v>-</v>
      </c>
      <c r="F25" s="15" t="str">
        <f>IF('Órdenes según Instancia'!R25=0,"-",IF('Órdenes según Instancia'!AB25=0,"-",('Órdenes según Instancia'!R25/'Órdenes según Instancia'!AB25)))</f>
        <v>-</v>
      </c>
      <c r="G25" s="15" t="str">
        <f>IF('Órdenes según Instancia'!W25=0,"-",IF('Órdenes según Instancia'!AB25=0,"-",('Órdenes según Instancia'!W25/'Órdenes según Instancia'!AB25)))</f>
        <v>-</v>
      </c>
      <c r="H25" s="15" t="str">
        <f>IF('Órdenes según Instancia'!D25=0,"-",IF('Órdenes según Instancia'!AC25=0,"-",('Órdenes según Instancia'!D25/'Órdenes según Instancia'!AC25)))</f>
        <v>-</v>
      </c>
      <c r="I25" s="15" t="str">
        <f>IF('Órdenes según Instancia'!I25=0,"-",IF('Órdenes según Instancia'!AC25=0,"-",('Órdenes según Instancia'!I25/'Órdenes según Instancia'!AC25)))</f>
        <v>-</v>
      </c>
      <c r="J25" s="15" t="str">
        <f>IF('Órdenes según Instancia'!N25=0,"-",IF('Órdenes según Instancia'!AC25=0,"-",('Órdenes según Instancia'!N25/'Órdenes según Instancia'!AC25)))</f>
        <v>-</v>
      </c>
      <c r="K25" s="15" t="str">
        <f>IF('Órdenes según Instancia'!S25=0,"-",IF('Órdenes según Instancia'!AC25=0,"-",('Órdenes según Instancia'!S25/'Órdenes según Instancia'!AC25)))</f>
        <v>-</v>
      </c>
      <c r="L25" s="15" t="str">
        <f>IF('Órdenes según Instancia'!X25=0,"-",IF('Órdenes según Instancia'!AC25=0,"-",('Órdenes según Instancia'!X25/'Órdenes según Instancia'!AC25)))</f>
        <v>-</v>
      </c>
      <c r="M25" s="15">
        <f>IF('Órdenes según Instancia'!E25=0,"-",IF('Órdenes según Instancia'!AD25=0,"-",('Órdenes según Instancia'!E25/'Órdenes según Instancia'!AD25)))</f>
        <v>1</v>
      </c>
      <c r="N25" s="15" t="str">
        <f>IF('Órdenes según Instancia'!J25=0,"-",IF('Órdenes según Instancia'!AD25=0,"-",('Órdenes según Instancia'!J25/'Órdenes según Instancia'!AD25)))</f>
        <v>-</v>
      </c>
      <c r="O25" s="15" t="str">
        <f>IF('Órdenes según Instancia'!O25=0,"-",IF('Órdenes según Instancia'!AD25=0,"-",('Órdenes según Instancia'!O25/'Órdenes según Instancia'!AD25)))</f>
        <v>-</v>
      </c>
      <c r="P25" s="15" t="str">
        <f>IF('Órdenes según Instancia'!T25=0,"-",IF('Órdenes según Instancia'!AD25=0,"-",('Órdenes según Instancia'!T25/'Órdenes según Instancia'!AD25)))</f>
        <v>-</v>
      </c>
      <c r="Q25" s="15" t="str">
        <f>IF('Órdenes según Instancia'!Y25=0,"-",IF('Órdenes según Instancia'!AD25=0,"-",('Órdenes según Instancia'!Y25/'Órdenes según Instancia'!AD25)))</f>
        <v>-</v>
      </c>
      <c r="R25" s="15">
        <f>IF('Órdenes según Instancia'!F25=0,"-",IF('Órdenes según Instancia'!AE25=0,"-",('Órdenes según Instancia'!F25/'Órdenes según Instancia'!AE25)))</f>
        <v>1</v>
      </c>
      <c r="S25" s="15" t="str">
        <f>IF('Órdenes según Instancia'!K25=0,"-",IF('Órdenes según Instancia'!AE25=0,"-",('Órdenes según Instancia'!K25/'Órdenes según Instancia'!AE25)))</f>
        <v>-</v>
      </c>
      <c r="T25" s="15" t="str">
        <f>IF('Órdenes según Instancia'!P25=0,"-",IF('Órdenes según Instancia'!AE25=0,"-",('Órdenes según Instancia'!P25/'Órdenes según Instancia'!AE25)))</f>
        <v>-</v>
      </c>
      <c r="U25" s="15" t="str">
        <f>IF('Órdenes según Instancia'!U25=0,"-",IF('Órdenes según Instancia'!AE25=0,"-",('Órdenes según Instancia'!U25/('Órdenes según Instancia'!AE25))))</f>
        <v>-</v>
      </c>
      <c r="V25" s="15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248</v>
      </c>
      <c r="C26" s="15">
        <f>IF('Órdenes según Instancia'!C26=0,"-",IF('Órdenes según Instancia'!AB26=0,"-",('Órdenes según Instancia'!C26/'Órdenes según Instancia'!AB26)))</f>
        <v>0.93103448275862066</v>
      </c>
      <c r="D26" s="15" t="str">
        <f>IF('Órdenes según Instancia'!H26=0,"-",IF('Órdenes según Instancia'!AB26=0,"-",('Órdenes según Instancia'!H26/'Órdenes según Instancia'!AB26)))</f>
        <v>-</v>
      </c>
      <c r="E26" s="15">
        <f>IF('Órdenes según Instancia'!M26=0,"-",IF('Órdenes según Instancia'!AB26=0,"-",('Órdenes según Instancia'!M26/'Órdenes según Instancia'!AB26)))</f>
        <v>6.8965517241379309E-2</v>
      </c>
      <c r="F26" s="15" t="str">
        <f>IF('Órdenes según Instancia'!R26=0,"-",IF('Órdenes según Instancia'!AB26=0,"-",('Órdenes según Instancia'!R26/'Órdenes según Instancia'!AB26)))</f>
        <v>-</v>
      </c>
      <c r="G26" s="15" t="str">
        <f>IF('Órdenes según Instancia'!W26=0,"-",IF('Órdenes según Instancia'!AB26=0,"-",('Órdenes según Instancia'!W26/'Órdenes según Instancia'!AB26)))</f>
        <v>-</v>
      </c>
      <c r="H26" s="15" t="str">
        <f>IF('Órdenes según Instancia'!D26=0,"-",IF('Órdenes según Instancia'!AC26=0,"-",('Órdenes según Instancia'!D26/'Órdenes según Instancia'!AC26)))</f>
        <v>-</v>
      </c>
      <c r="I26" s="15" t="str">
        <f>IF('Órdenes según Instancia'!I26=0,"-",IF('Órdenes según Instancia'!AC26=0,"-",('Órdenes según Instancia'!I26/'Órdenes según Instancia'!AC26)))</f>
        <v>-</v>
      </c>
      <c r="J26" s="15" t="str">
        <f>IF('Órdenes según Instancia'!N26=0,"-",IF('Órdenes según Instancia'!AC26=0,"-",('Órdenes según Instancia'!N26/'Órdenes según Instancia'!AC26)))</f>
        <v>-</v>
      </c>
      <c r="K26" s="15" t="str">
        <f>IF('Órdenes según Instancia'!S26=0,"-",IF('Órdenes según Instancia'!AC26=0,"-",('Órdenes según Instancia'!S26/'Órdenes según Instancia'!AC26)))</f>
        <v>-</v>
      </c>
      <c r="L26" s="15" t="str">
        <f>IF('Órdenes según Instancia'!X26=0,"-",IF('Órdenes según Instancia'!AC26=0,"-",('Órdenes según Instancia'!X26/'Órdenes según Instancia'!AC26)))</f>
        <v>-</v>
      </c>
      <c r="M26" s="15">
        <f>IF('Órdenes según Instancia'!E26=0,"-",IF('Órdenes según Instancia'!AD26=0,"-",('Órdenes según Instancia'!E26/'Órdenes según Instancia'!AD26)))</f>
        <v>0.90476190476190477</v>
      </c>
      <c r="N26" s="15" t="str">
        <f>IF('Órdenes según Instancia'!J26=0,"-",IF('Órdenes según Instancia'!AD26=0,"-",('Órdenes según Instancia'!J26/'Órdenes según Instancia'!AD26)))</f>
        <v>-</v>
      </c>
      <c r="O26" s="15">
        <f>IF('Órdenes según Instancia'!O26=0,"-",IF('Órdenes según Instancia'!AD26=0,"-",('Órdenes según Instancia'!O26/'Órdenes según Instancia'!AD26)))</f>
        <v>9.5238095238095233E-2</v>
      </c>
      <c r="P26" s="15" t="str">
        <f>IF('Órdenes según Instancia'!T26=0,"-",IF('Órdenes según Instancia'!AD26=0,"-",('Órdenes según Instancia'!T26/'Órdenes según Instancia'!AD26)))</f>
        <v>-</v>
      </c>
      <c r="Q26" s="15" t="str">
        <f>IF('Órdenes según Instancia'!Y26=0,"-",IF('Órdenes según Instancia'!AD26=0,"-",('Órdenes según Instancia'!Y26/'Órdenes según Instancia'!AD26)))</f>
        <v>-</v>
      </c>
      <c r="R26" s="15">
        <f>IF('Órdenes según Instancia'!F26=0,"-",IF('Órdenes según Instancia'!AE26=0,"-",('Órdenes según Instancia'!F26/'Órdenes según Instancia'!AE26)))</f>
        <v>1</v>
      </c>
      <c r="S26" s="15" t="str">
        <f>IF('Órdenes según Instancia'!K26=0,"-",IF('Órdenes según Instancia'!AE26=0,"-",('Órdenes según Instancia'!K26/'Órdenes según Instancia'!AE26)))</f>
        <v>-</v>
      </c>
      <c r="T26" s="15" t="str">
        <f>IF('Órdenes según Instancia'!P26=0,"-",IF('Órdenes según Instancia'!AE26=0,"-",('Órdenes según Instancia'!P26/'Órdenes según Instancia'!AE26)))</f>
        <v>-</v>
      </c>
      <c r="U26" s="15" t="str">
        <f>IF('Órdenes según Instancia'!U26=0,"-",IF('Órdenes según Instancia'!AE26=0,"-",('Órdenes según Instancia'!U26/('Órdenes según Instancia'!AE26))))</f>
        <v>-</v>
      </c>
      <c r="V26" s="15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5" t="s">
        <v>244</v>
      </c>
      <c r="C27" s="15">
        <f>IF('Órdenes según Instancia'!C27=0,"-",IF('Órdenes según Instancia'!AB27=0,"-",('Órdenes según Instancia'!C27/'Órdenes según Instancia'!AB27)))</f>
        <v>0.98429319371727753</v>
      </c>
      <c r="D27" s="15">
        <f>IF('Órdenes según Instancia'!H27=0,"-",IF('Órdenes según Instancia'!AB27=0,"-",('Órdenes según Instancia'!H27/'Órdenes según Instancia'!AB27)))</f>
        <v>5.235602094240838E-3</v>
      </c>
      <c r="E27" s="15">
        <f>IF('Órdenes según Instancia'!M27=0,"-",IF('Órdenes según Instancia'!AB27=0,"-",('Órdenes según Instancia'!M27/'Órdenes según Instancia'!AB27)))</f>
        <v>1.0471204188481676E-2</v>
      </c>
      <c r="F27" s="15" t="str">
        <f>IF('Órdenes según Instancia'!R27=0,"-",IF('Órdenes según Instancia'!AB27=0,"-",('Órdenes según Instancia'!R27/'Órdenes según Instancia'!AB27)))</f>
        <v>-</v>
      </c>
      <c r="G27" s="15" t="str">
        <f>IF('Órdenes según Instancia'!W27=0,"-",IF('Órdenes según Instancia'!AB27=0,"-",('Órdenes según Instancia'!W27/'Órdenes según Instancia'!AB27)))</f>
        <v>-</v>
      </c>
      <c r="H27" s="15" t="str">
        <f>IF('Órdenes según Instancia'!D27=0,"-",IF('Órdenes según Instancia'!AC27=0,"-",('Órdenes según Instancia'!D27/'Órdenes según Instancia'!AC27)))</f>
        <v>-</v>
      </c>
      <c r="I27" s="15" t="str">
        <f>IF('Órdenes según Instancia'!I27=0,"-",IF('Órdenes según Instancia'!AC27=0,"-",('Órdenes según Instancia'!I27/'Órdenes según Instancia'!AC27)))</f>
        <v>-</v>
      </c>
      <c r="J27" s="15" t="str">
        <f>IF('Órdenes según Instancia'!N27=0,"-",IF('Órdenes según Instancia'!AC27=0,"-",('Órdenes según Instancia'!N27/'Órdenes según Instancia'!AC27)))</f>
        <v>-</v>
      </c>
      <c r="K27" s="15" t="str">
        <f>IF('Órdenes según Instancia'!S27=0,"-",IF('Órdenes según Instancia'!AC27=0,"-",('Órdenes según Instancia'!S27/'Órdenes según Instancia'!AC27)))</f>
        <v>-</v>
      </c>
      <c r="L27" s="15" t="str">
        <f>IF('Órdenes según Instancia'!X27=0,"-",IF('Órdenes según Instancia'!AC27=0,"-",('Órdenes según Instancia'!X27/'Órdenes según Instancia'!AC27)))</f>
        <v>-</v>
      </c>
      <c r="M27" s="15">
        <f>IF('Órdenes según Instancia'!E27=0,"-",IF('Órdenes según Instancia'!AD27=0,"-",('Órdenes según Instancia'!E27/'Órdenes según Instancia'!AD27)))</f>
        <v>0.97826086956521741</v>
      </c>
      <c r="N27" s="15">
        <f>IF('Órdenes según Instancia'!J27=0,"-",IF('Órdenes según Instancia'!AD27=0,"-",('Órdenes según Instancia'!J27/'Órdenes según Instancia'!AD27)))</f>
        <v>7.246376811594203E-3</v>
      </c>
      <c r="O27" s="15">
        <f>IF('Órdenes según Instancia'!O27=0,"-",IF('Órdenes según Instancia'!AD27=0,"-",('Órdenes según Instancia'!O27/'Órdenes según Instancia'!AD27)))</f>
        <v>1.4492753623188406E-2</v>
      </c>
      <c r="P27" s="15" t="str">
        <f>IF('Órdenes según Instancia'!T27=0,"-",IF('Órdenes según Instancia'!AD27=0,"-",('Órdenes según Instancia'!T27/'Órdenes según Instancia'!AD27)))</f>
        <v>-</v>
      </c>
      <c r="Q27" s="15" t="str">
        <f>IF('Órdenes según Instancia'!Y27=0,"-",IF('Órdenes según Instancia'!AD27=0,"-",('Órdenes según Instancia'!Y27/'Órdenes según Instancia'!AD27)))</f>
        <v>-</v>
      </c>
      <c r="R27" s="15">
        <f>IF('Órdenes según Instancia'!F27=0,"-",IF('Órdenes según Instancia'!AE27=0,"-",('Órdenes según Instancia'!F27/'Órdenes según Instancia'!AE27)))</f>
        <v>1</v>
      </c>
      <c r="S27" s="15" t="str">
        <f>IF('Órdenes según Instancia'!K27=0,"-",IF('Órdenes según Instancia'!AE27=0,"-",('Órdenes según Instancia'!K27/'Órdenes según Instancia'!AE27)))</f>
        <v>-</v>
      </c>
      <c r="T27" s="15" t="str">
        <f>IF('Órdenes según Instancia'!P27=0,"-",IF('Órdenes según Instancia'!AE27=0,"-",('Órdenes según Instancia'!P27/'Órdenes según Instancia'!AE27)))</f>
        <v>-</v>
      </c>
      <c r="U27" s="15" t="str">
        <f>IF('Órdenes según Instancia'!U27=0,"-",IF('Órdenes según Instancia'!AE27=0,"-",('Órdenes según Instancia'!U27/('Órdenes según Instancia'!AE27))))</f>
        <v>-</v>
      </c>
      <c r="V27" s="15" t="str">
        <f>IF('Órdenes según Instancia'!Z27=0,"-",IF('Órdenes según Instancia'!AE27=0,"-",('Órdenes según Instancia'!Z27/'Órdenes según Instancia'!AE27)))</f>
        <v>-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9:AJ27"/>
  <sheetViews>
    <sheetView topLeftCell="O13" zoomScaleNormal="100" workbookViewId="0">
      <selection activeCell="A21" sqref="A21:XFD21"/>
    </sheetView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s="30" customFormat="1" ht="58.5" customHeight="1" x14ac:dyDescent="0.2">
      <c r="C10" s="80" t="s">
        <v>196</v>
      </c>
      <c r="D10" s="80"/>
      <c r="E10" s="80" t="s">
        <v>179</v>
      </c>
      <c r="F10" s="80"/>
      <c r="G10" s="80" t="s">
        <v>180</v>
      </c>
      <c r="H10" s="80"/>
      <c r="I10" s="80" t="s">
        <v>197</v>
      </c>
      <c r="J10" s="80"/>
      <c r="K10" s="80" t="s">
        <v>198</v>
      </c>
      <c r="L10" s="80"/>
      <c r="M10" s="80" t="s">
        <v>181</v>
      </c>
      <c r="N10" s="80"/>
      <c r="O10" s="80" t="s">
        <v>182</v>
      </c>
      <c r="P10" s="80"/>
      <c r="Q10" s="80" t="s">
        <v>183</v>
      </c>
      <c r="R10" s="80"/>
      <c r="S10" s="80" t="s">
        <v>199</v>
      </c>
      <c r="T10" s="80"/>
      <c r="U10" s="80" t="s">
        <v>184</v>
      </c>
      <c r="V10" s="80"/>
      <c r="W10" s="80" t="s">
        <v>200</v>
      </c>
      <c r="X10" s="80"/>
      <c r="Y10" s="80" t="s">
        <v>201</v>
      </c>
      <c r="Z10" s="80"/>
      <c r="AA10" s="80" t="s">
        <v>202</v>
      </c>
      <c r="AB10" s="80"/>
      <c r="AC10" s="80" t="s">
        <v>203</v>
      </c>
      <c r="AD10" s="80"/>
      <c r="AE10" s="80" t="s">
        <v>204</v>
      </c>
      <c r="AF10" s="80"/>
      <c r="AG10" s="80" t="s">
        <v>185</v>
      </c>
      <c r="AH10" s="80"/>
      <c r="AI10" s="80" t="s">
        <v>186</v>
      </c>
      <c r="AJ10" s="80"/>
    </row>
    <row r="11" spans="2:36" ht="41.25" customHeight="1" thickBot="1" x14ac:dyDescent="0.25">
      <c r="C11" s="24" t="s">
        <v>187</v>
      </c>
      <c r="D11" s="24" t="s">
        <v>188</v>
      </c>
      <c r="E11" s="24" t="s">
        <v>187</v>
      </c>
      <c r="F11" s="24" t="s">
        <v>188</v>
      </c>
      <c r="G11" s="24" t="s">
        <v>187</v>
      </c>
      <c r="H11" s="24" t="s">
        <v>188</v>
      </c>
      <c r="I11" s="24" t="s">
        <v>187</v>
      </c>
      <c r="J11" s="24" t="s">
        <v>188</v>
      </c>
      <c r="K11" s="24" t="s">
        <v>187</v>
      </c>
      <c r="L11" s="24" t="s">
        <v>188</v>
      </c>
      <c r="M11" s="24" t="s">
        <v>187</v>
      </c>
      <c r="N11" s="24" t="s">
        <v>188</v>
      </c>
      <c r="O11" s="24" t="s">
        <v>187</v>
      </c>
      <c r="P11" s="24" t="s">
        <v>188</v>
      </c>
      <c r="Q11" s="24" t="s">
        <v>187</v>
      </c>
      <c r="R11" s="24" t="s">
        <v>188</v>
      </c>
      <c r="S11" s="24" t="s">
        <v>187</v>
      </c>
      <c r="T11" s="24" t="s">
        <v>188</v>
      </c>
      <c r="U11" s="24" t="s">
        <v>187</v>
      </c>
      <c r="V11" s="24" t="s">
        <v>188</v>
      </c>
      <c r="W11" s="24" t="s">
        <v>187</v>
      </c>
      <c r="X11" s="24" t="s">
        <v>188</v>
      </c>
      <c r="Y11" s="24" t="s">
        <v>187</v>
      </c>
      <c r="Z11" s="24" t="s">
        <v>188</v>
      </c>
      <c r="AA11" s="24" t="s">
        <v>187</v>
      </c>
      <c r="AB11" s="24" t="s">
        <v>188</v>
      </c>
      <c r="AC11" s="24" t="s">
        <v>187</v>
      </c>
      <c r="AD11" s="24" t="s">
        <v>188</v>
      </c>
      <c r="AE11" s="24" t="s">
        <v>187</v>
      </c>
      <c r="AF11" s="24" t="s">
        <v>188</v>
      </c>
      <c r="AG11" s="24" t="s">
        <v>187</v>
      </c>
      <c r="AH11" s="24" t="s">
        <v>188</v>
      </c>
      <c r="AI11" s="24" t="s">
        <v>187</v>
      </c>
      <c r="AJ11" s="24" t="s">
        <v>188</v>
      </c>
    </row>
    <row r="12" spans="2:36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ht="20.100000000000001" customHeight="1" thickBot="1" x14ac:dyDescent="0.25">
      <c r="B13" s="3" t="s">
        <v>195</v>
      </c>
      <c r="C13" s="28">
        <v>0</v>
      </c>
      <c r="D13" s="28">
        <v>0</v>
      </c>
      <c r="E13" s="28">
        <v>0</v>
      </c>
      <c r="F13" s="28">
        <v>0</v>
      </c>
      <c r="G13" s="28">
        <v>16</v>
      </c>
      <c r="H13" s="28">
        <v>0</v>
      </c>
      <c r="I13" s="28">
        <v>16</v>
      </c>
      <c r="J13" s="28">
        <v>0</v>
      </c>
      <c r="K13" s="28">
        <v>11</v>
      </c>
      <c r="L13" s="28">
        <v>0</v>
      </c>
      <c r="M13" s="28">
        <v>1</v>
      </c>
      <c r="N13" s="28">
        <v>0</v>
      </c>
      <c r="O13" s="28">
        <v>0</v>
      </c>
      <c r="P13" s="28">
        <v>0</v>
      </c>
      <c r="Q13" s="28">
        <v>44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4</v>
      </c>
      <c r="AD13" s="28">
        <v>7</v>
      </c>
      <c r="AE13" s="28">
        <v>0</v>
      </c>
      <c r="AF13" s="28">
        <v>0</v>
      </c>
      <c r="AG13" s="28">
        <v>4</v>
      </c>
      <c r="AH13" s="28">
        <v>7</v>
      </c>
      <c r="AI13" s="28">
        <v>8</v>
      </c>
      <c r="AJ13" s="28">
        <v>14</v>
      </c>
    </row>
    <row r="14" spans="2:36" ht="20.100000000000001" customHeight="1" thickBot="1" x14ac:dyDescent="0.25">
      <c r="B14" s="3" t="s">
        <v>238</v>
      </c>
      <c r="C14" s="28">
        <v>1</v>
      </c>
      <c r="D14" s="28">
        <v>0</v>
      </c>
      <c r="E14" s="28">
        <v>0</v>
      </c>
      <c r="F14" s="28">
        <v>0</v>
      </c>
      <c r="G14" s="28">
        <v>4</v>
      </c>
      <c r="H14" s="28">
        <v>1</v>
      </c>
      <c r="I14" s="28">
        <v>14</v>
      </c>
      <c r="J14" s="28">
        <v>0</v>
      </c>
      <c r="K14" s="28">
        <v>10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29</v>
      </c>
      <c r="R14" s="28">
        <v>1</v>
      </c>
      <c r="S14" s="28">
        <v>1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1</v>
      </c>
      <c r="AD14" s="28">
        <v>0</v>
      </c>
      <c r="AE14" s="28">
        <v>0</v>
      </c>
      <c r="AF14" s="28">
        <v>0</v>
      </c>
      <c r="AG14" s="28">
        <v>1</v>
      </c>
      <c r="AH14" s="28">
        <v>0</v>
      </c>
      <c r="AI14" s="28">
        <v>3</v>
      </c>
      <c r="AJ14" s="28">
        <v>0</v>
      </c>
    </row>
    <row r="15" spans="2:36" ht="20.100000000000001" customHeight="1" thickBot="1" x14ac:dyDescent="0.25">
      <c r="B15" s="3" t="s">
        <v>374</v>
      </c>
      <c r="C15" s="28">
        <v>2</v>
      </c>
      <c r="D15" s="28">
        <v>1</v>
      </c>
      <c r="E15" s="28">
        <v>6</v>
      </c>
      <c r="F15" s="28">
        <v>0</v>
      </c>
      <c r="G15" s="28">
        <v>101</v>
      </c>
      <c r="H15" s="28">
        <v>38</v>
      </c>
      <c r="I15" s="28">
        <v>101</v>
      </c>
      <c r="J15" s="28">
        <v>39</v>
      </c>
      <c r="K15" s="28">
        <v>3</v>
      </c>
      <c r="L15" s="28">
        <v>0</v>
      </c>
      <c r="M15" s="28">
        <v>20</v>
      </c>
      <c r="N15" s="28">
        <v>28</v>
      </c>
      <c r="O15" s="28">
        <v>6</v>
      </c>
      <c r="P15" s="28">
        <v>16</v>
      </c>
      <c r="Q15" s="28">
        <v>239</v>
      </c>
      <c r="R15" s="28">
        <v>122</v>
      </c>
      <c r="S15" s="28">
        <v>16</v>
      </c>
      <c r="T15" s="28">
        <v>4</v>
      </c>
      <c r="U15" s="28">
        <v>0</v>
      </c>
      <c r="V15" s="28">
        <v>0</v>
      </c>
      <c r="W15" s="28">
        <v>10</v>
      </c>
      <c r="X15" s="28">
        <v>5</v>
      </c>
      <c r="Y15" s="28">
        <v>2</v>
      </c>
      <c r="Z15" s="28">
        <v>0</v>
      </c>
      <c r="AA15" s="28">
        <v>6</v>
      </c>
      <c r="AB15" s="28">
        <v>0</v>
      </c>
      <c r="AC15" s="28">
        <v>11</v>
      </c>
      <c r="AD15" s="28">
        <v>5</v>
      </c>
      <c r="AE15" s="28">
        <v>0</v>
      </c>
      <c r="AF15" s="28">
        <v>0</v>
      </c>
      <c r="AG15" s="28">
        <v>9</v>
      </c>
      <c r="AH15" s="28">
        <v>0</v>
      </c>
      <c r="AI15" s="28">
        <v>54</v>
      </c>
      <c r="AJ15" s="28">
        <v>14</v>
      </c>
    </row>
    <row r="16" spans="2:36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20.100000000000001" customHeight="1" thickBot="1" x14ac:dyDescent="0.25">
      <c r="B19" s="3" t="s">
        <v>241</v>
      </c>
      <c r="C19" s="28">
        <v>0</v>
      </c>
      <c r="D19" s="28">
        <v>0</v>
      </c>
      <c r="E19" s="28">
        <v>0</v>
      </c>
      <c r="F19" s="28">
        <v>0</v>
      </c>
      <c r="G19" s="28">
        <v>12</v>
      </c>
      <c r="H19" s="28">
        <v>0</v>
      </c>
      <c r="I19" s="28">
        <v>12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7</v>
      </c>
      <c r="P19" s="28">
        <v>0</v>
      </c>
      <c r="Q19" s="28">
        <v>31</v>
      </c>
      <c r="R19" s="28">
        <v>0</v>
      </c>
      <c r="S19" s="28">
        <v>0</v>
      </c>
      <c r="T19" s="28">
        <v>1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1</v>
      </c>
      <c r="AD19" s="28">
        <v>12</v>
      </c>
      <c r="AE19" s="28">
        <v>0</v>
      </c>
      <c r="AF19" s="28">
        <v>0</v>
      </c>
      <c r="AG19" s="28">
        <v>1</v>
      </c>
      <c r="AH19" s="28">
        <v>12</v>
      </c>
      <c r="AI19" s="28">
        <v>2</v>
      </c>
      <c r="AJ19" s="28">
        <v>25</v>
      </c>
    </row>
    <row r="20" spans="2:36" ht="20.100000000000001" customHeight="1" thickBot="1" x14ac:dyDescent="0.25">
      <c r="B20" s="3" t="s">
        <v>242</v>
      </c>
      <c r="C20" s="28">
        <v>0</v>
      </c>
      <c r="D20" s="28">
        <v>1</v>
      </c>
      <c r="E20" s="28">
        <v>0</v>
      </c>
      <c r="F20" s="28">
        <v>32</v>
      </c>
      <c r="G20" s="28">
        <v>50</v>
      </c>
      <c r="H20" s="28">
        <v>75</v>
      </c>
      <c r="I20" s="28">
        <v>50</v>
      </c>
      <c r="J20" s="28">
        <v>75</v>
      </c>
      <c r="K20" s="28">
        <v>5</v>
      </c>
      <c r="L20" s="28">
        <v>31</v>
      </c>
      <c r="M20" s="28">
        <v>7</v>
      </c>
      <c r="N20" s="28">
        <v>0</v>
      </c>
      <c r="O20" s="28">
        <v>0</v>
      </c>
      <c r="P20" s="28">
        <v>0</v>
      </c>
      <c r="Q20" s="28">
        <v>112</v>
      </c>
      <c r="R20" s="28">
        <v>214</v>
      </c>
      <c r="S20" s="28">
        <v>51</v>
      </c>
      <c r="T20" s="28">
        <v>0</v>
      </c>
      <c r="U20" s="28">
        <v>0</v>
      </c>
      <c r="V20" s="28">
        <v>0</v>
      </c>
      <c r="W20" s="28">
        <v>49</v>
      </c>
      <c r="X20" s="28">
        <v>0</v>
      </c>
      <c r="Y20" s="28">
        <v>8</v>
      </c>
      <c r="Z20" s="28">
        <v>0</v>
      </c>
      <c r="AA20" s="28">
        <v>47</v>
      </c>
      <c r="AB20" s="28">
        <v>0</v>
      </c>
      <c r="AC20" s="28">
        <v>90</v>
      </c>
      <c r="AD20" s="28">
        <v>0</v>
      </c>
      <c r="AE20" s="28">
        <v>0</v>
      </c>
      <c r="AF20" s="28">
        <v>0</v>
      </c>
      <c r="AG20" s="28">
        <v>17</v>
      </c>
      <c r="AH20" s="28">
        <v>0</v>
      </c>
      <c r="AI20" s="28">
        <v>262</v>
      </c>
      <c r="AJ20" s="28">
        <v>0</v>
      </c>
    </row>
    <row r="21" spans="2:36" ht="20.100000000000001" customHeight="1" thickBot="1" x14ac:dyDescent="0.25">
      <c r="B21" s="3" t="s">
        <v>243</v>
      </c>
      <c r="C21" s="28">
        <v>1</v>
      </c>
      <c r="D21" s="28">
        <v>0</v>
      </c>
      <c r="E21" s="28">
        <v>0</v>
      </c>
      <c r="F21" s="28">
        <v>0</v>
      </c>
      <c r="G21" s="28">
        <v>33</v>
      </c>
      <c r="H21" s="28">
        <v>0</v>
      </c>
      <c r="I21" s="28">
        <v>33</v>
      </c>
      <c r="J21" s="28">
        <v>0</v>
      </c>
      <c r="K21" s="28">
        <v>0</v>
      </c>
      <c r="L21" s="28">
        <v>0</v>
      </c>
      <c r="M21" s="28">
        <v>21</v>
      </c>
      <c r="N21" s="28">
        <v>0</v>
      </c>
      <c r="O21" s="28">
        <v>0</v>
      </c>
      <c r="P21" s="28">
        <v>0</v>
      </c>
      <c r="Q21" s="28">
        <v>88</v>
      </c>
      <c r="R21" s="28">
        <v>0</v>
      </c>
      <c r="S21" s="28">
        <v>10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11</v>
      </c>
      <c r="AD21" s="28">
        <v>0</v>
      </c>
      <c r="AE21" s="28">
        <v>0</v>
      </c>
      <c r="AF21" s="28">
        <v>0</v>
      </c>
      <c r="AG21" s="28">
        <v>11</v>
      </c>
      <c r="AH21" s="28">
        <v>0</v>
      </c>
      <c r="AI21" s="28">
        <v>32</v>
      </c>
      <c r="AJ21" s="28">
        <v>0</v>
      </c>
    </row>
    <row r="22" spans="2:36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</row>
    <row r="25" spans="2:36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2</v>
      </c>
      <c r="J25" s="28">
        <v>0</v>
      </c>
      <c r="K25" s="28">
        <v>2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4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1</v>
      </c>
      <c r="AD25" s="28">
        <v>0</v>
      </c>
      <c r="AE25" s="28">
        <v>0</v>
      </c>
      <c r="AF25" s="28">
        <v>0</v>
      </c>
      <c r="AG25" s="28">
        <v>1</v>
      </c>
      <c r="AH25" s="28">
        <v>0</v>
      </c>
      <c r="AI25" s="28">
        <v>2</v>
      </c>
      <c r="AJ25" s="28">
        <v>0</v>
      </c>
    </row>
    <row r="26" spans="2:36" ht="20.100000000000001" customHeight="1" thickBot="1" x14ac:dyDescent="0.25">
      <c r="B26" s="4" t="s">
        <v>248</v>
      </c>
      <c r="C26" s="28">
        <v>0</v>
      </c>
      <c r="D26" s="28">
        <v>0</v>
      </c>
      <c r="E26" s="28">
        <v>1</v>
      </c>
      <c r="F26" s="28">
        <v>0</v>
      </c>
      <c r="G26" s="28">
        <v>21</v>
      </c>
      <c r="H26" s="28">
        <v>0</v>
      </c>
      <c r="I26" s="28">
        <v>21</v>
      </c>
      <c r="J26" s="28">
        <v>0</v>
      </c>
      <c r="K26" s="28">
        <v>0</v>
      </c>
      <c r="L26" s="28">
        <v>0</v>
      </c>
      <c r="M26" s="28">
        <v>3</v>
      </c>
      <c r="N26" s="28">
        <v>0</v>
      </c>
      <c r="O26" s="28">
        <v>0</v>
      </c>
      <c r="P26" s="28">
        <v>0</v>
      </c>
      <c r="Q26" s="28">
        <v>46</v>
      </c>
      <c r="R26" s="28">
        <v>0</v>
      </c>
      <c r="S26" s="28">
        <v>3</v>
      </c>
      <c r="T26" s="28">
        <v>0</v>
      </c>
      <c r="U26" s="28">
        <v>0</v>
      </c>
      <c r="V26" s="28">
        <v>0</v>
      </c>
      <c r="W26" s="28">
        <v>4</v>
      </c>
      <c r="X26" s="28">
        <v>0</v>
      </c>
      <c r="Y26" s="28">
        <v>0</v>
      </c>
      <c r="Z26" s="28">
        <v>0</v>
      </c>
      <c r="AA26" s="28">
        <v>3</v>
      </c>
      <c r="AB26" s="28">
        <v>0</v>
      </c>
      <c r="AC26" s="28">
        <v>3</v>
      </c>
      <c r="AD26" s="28">
        <v>0</v>
      </c>
      <c r="AE26" s="28">
        <v>0</v>
      </c>
      <c r="AF26" s="28">
        <v>0</v>
      </c>
      <c r="AG26" s="28">
        <v>1</v>
      </c>
      <c r="AH26" s="28">
        <v>0</v>
      </c>
      <c r="AI26" s="28">
        <v>14</v>
      </c>
      <c r="AJ26" s="28">
        <v>0</v>
      </c>
    </row>
    <row r="27" spans="2:36" ht="20.100000000000001" customHeight="1" thickBot="1" x14ac:dyDescent="0.25">
      <c r="B27" s="5" t="s">
        <v>244</v>
      </c>
      <c r="C27" s="63">
        <v>7</v>
      </c>
      <c r="D27" s="63">
        <v>1</v>
      </c>
      <c r="E27" s="63">
        <v>0</v>
      </c>
      <c r="F27" s="63">
        <v>1</v>
      </c>
      <c r="G27" s="63">
        <v>81</v>
      </c>
      <c r="H27" s="63">
        <v>47</v>
      </c>
      <c r="I27" s="63">
        <v>81</v>
      </c>
      <c r="J27" s="63">
        <v>41</v>
      </c>
      <c r="K27" s="63">
        <v>20</v>
      </c>
      <c r="L27" s="63">
        <v>36</v>
      </c>
      <c r="M27" s="63">
        <v>31</v>
      </c>
      <c r="N27" s="63">
        <v>0</v>
      </c>
      <c r="O27" s="63">
        <v>37</v>
      </c>
      <c r="P27" s="63">
        <v>0</v>
      </c>
      <c r="Q27" s="63">
        <v>257</v>
      </c>
      <c r="R27" s="63">
        <v>126</v>
      </c>
      <c r="S27" s="63">
        <v>11</v>
      </c>
      <c r="T27" s="63">
        <v>4</v>
      </c>
      <c r="U27" s="63">
        <v>0</v>
      </c>
      <c r="V27" s="63">
        <v>0</v>
      </c>
      <c r="W27" s="63">
        <v>8</v>
      </c>
      <c r="X27" s="63">
        <v>2</v>
      </c>
      <c r="Y27" s="63">
        <v>0</v>
      </c>
      <c r="Z27" s="63">
        <v>0</v>
      </c>
      <c r="AA27" s="63">
        <v>4</v>
      </c>
      <c r="AB27" s="63">
        <v>0</v>
      </c>
      <c r="AC27" s="63">
        <v>13</v>
      </c>
      <c r="AD27" s="63">
        <v>7</v>
      </c>
      <c r="AE27" s="63">
        <v>0</v>
      </c>
      <c r="AF27" s="63">
        <v>0</v>
      </c>
      <c r="AG27" s="63">
        <v>2</v>
      </c>
      <c r="AH27" s="63">
        <v>0</v>
      </c>
      <c r="AI27" s="63">
        <v>38</v>
      </c>
      <c r="AJ27" s="63">
        <v>13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84" t="s">
        <v>222</v>
      </c>
      <c r="D10" s="85"/>
      <c r="E10" s="85"/>
      <c r="F10" s="85"/>
      <c r="G10" s="85"/>
      <c r="H10" s="85"/>
      <c r="I10" s="85"/>
      <c r="J10" s="85"/>
    </row>
    <row r="11" spans="2:10" ht="85.5" customHeight="1" thickBot="1" x14ac:dyDescent="0.25">
      <c r="C11" s="40" t="s">
        <v>189</v>
      </c>
      <c r="D11" s="41" t="s">
        <v>190</v>
      </c>
      <c r="E11" s="41" t="s">
        <v>191</v>
      </c>
      <c r="F11" s="41" t="s">
        <v>192</v>
      </c>
      <c r="G11" s="41" t="s">
        <v>193</v>
      </c>
      <c r="H11" s="40" t="s">
        <v>234</v>
      </c>
      <c r="I11" s="41" t="s">
        <v>194</v>
      </c>
      <c r="J11" s="41" t="s">
        <v>223</v>
      </c>
    </row>
    <row r="12" spans="2:1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</row>
    <row r="13" spans="2:10" ht="20.100000000000001" customHeight="1" thickBot="1" x14ac:dyDescent="0.25">
      <c r="B13" s="3" t="s">
        <v>195</v>
      </c>
      <c r="C13" s="28">
        <v>26</v>
      </c>
      <c r="D13" s="28">
        <v>14</v>
      </c>
      <c r="E13" s="28">
        <v>0</v>
      </c>
      <c r="F13" s="28">
        <v>12</v>
      </c>
      <c r="G13" s="28">
        <v>0</v>
      </c>
      <c r="H13" s="28">
        <v>0</v>
      </c>
      <c r="I13" s="28">
        <v>12</v>
      </c>
      <c r="J13" s="28">
        <v>14</v>
      </c>
    </row>
    <row r="14" spans="2:10" ht="20.100000000000001" customHeight="1" thickBot="1" x14ac:dyDescent="0.25">
      <c r="B14" s="3" t="s">
        <v>238</v>
      </c>
      <c r="C14" s="28">
        <v>19</v>
      </c>
      <c r="D14" s="28">
        <v>13</v>
      </c>
      <c r="E14" s="28">
        <v>1</v>
      </c>
      <c r="F14" s="28">
        <v>5</v>
      </c>
      <c r="G14" s="28">
        <v>0</v>
      </c>
      <c r="H14" s="28">
        <v>0</v>
      </c>
      <c r="I14" s="28">
        <v>12</v>
      </c>
      <c r="J14" s="28">
        <v>7</v>
      </c>
    </row>
    <row r="15" spans="2:10" ht="20.100000000000001" customHeight="1" thickBot="1" x14ac:dyDescent="0.25">
      <c r="B15" s="3" t="s">
        <v>374</v>
      </c>
      <c r="C15" s="28">
        <v>177</v>
      </c>
      <c r="D15" s="28">
        <v>96</v>
      </c>
      <c r="E15" s="28">
        <v>6</v>
      </c>
      <c r="F15" s="28">
        <v>73</v>
      </c>
      <c r="G15" s="28">
        <v>2</v>
      </c>
      <c r="H15" s="28">
        <v>5</v>
      </c>
      <c r="I15" s="28">
        <v>103</v>
      </c>
      <c r="J15" s="28">
        <v>74</v>
      </c>
    </row>
    <row r="16" spans="2:1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</row>
    <row r="17" spans="2:1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</row>
    <row r="18" spans="2:1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</row>
    <row r="19" spans="2:10" ht="20.100000000000001" customHeight="1" thickBot="1" x14ac:dyDescent="0.25">
      <c r="B19" s="3" t="s">
        <v>241</v>
      </c>
      <c r="C19" s="28">
        <v>27</v>
      </c>
      <c r="D19" s="28">
        <v>21</v>
      </c>
      <c r="E19" s="28">
        <v>0</v>
      </c>
      <c r="F19" s="28">
        <v>6</v>
      </c>
      <c r="G19" s="28">
        <v>0</v>
      </c>
      <c r="H19" s="28">
        <v>0</v>
      </c>
      <c r="I19" s="28">
        <v>17</v>
      </c>
      <c r="J19" s="28">
        <v>10</v>
      </c>
    </row>
    <row r="20" spans="2:10" ht="20.100000000000001" customHeight="1" thickBot="1" x14ac:dyDescent="0.25">
      <c r="B20" s="3" t="s">
        <v>242</v>
      </c>
      <c r="C20" s="28">
        <v>209</v>
      </c>
      <c r="D20" s="28">
        <v>180</v>
      </c>
      <c r="E20" s="28">
        <v>0</v>
      </c>
      <c r="F20" s="28">
        <v>29</v>
      </c>
      <c r="G20" s="28">
        <v>0</v>
      </c>
      <c r="H20" s="28">
        <v>0</v>
      </c>
      <c r="I20" s="28">
        <v>186</v>
      </c>
      <c r="J20" s="28">
        <v>23</v>
      </c>
    </row>
    <row r="21" spans="2:10" ht="20.100000000000001" customHeight="1" thickBot="1" x14ac:dyDescent="0.25">
      <c r="B21" s="3" t="s">
        <v>243</v>
      </c>
      <c r="C21" s="28">
        <v>35</v>
      </c>
      <c r="D21" s="28">
        <v>21</v>
      </c>
      <c r="E21" s="28">
        <v>0</v>
      </c>
      <c r="F21" s="28">
        <v>14</v>
      </c>
      <c r="G21" s="28">
        <v>0</v>
      </c>
      <c r="H21" s="28">
        <v>0</v>
      </c>
      <c r="I21" s="28">
        <v>19</v>
      </c>
      <c r="J21" s="28">
        <v>16</v>
      </c>
    </row>
    <row r="22" spans="2:1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</row>
    <row r="23" spans="2:1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</row>
    <row r="24" spans="2:10" ht="20.100000000000001" customHeight="1" thickBot="1" x14ac:dyDescent="0.25">
      <c r="B24" s="3" t="s">
        <v>245</v>
      </c>
      <c r="C24" s="28">
        <v>4</v>
      </c>
      <c r="D24" s="28">
        <v>4</v>
      </c>
      <c r="E24" s="28">
        <v>0</v>
      </c>
      <c r="F24" s="28">
        <v>0</v>
      </c>
      <c r="G24" s="28">
        <v>0</v>
      </c>
      <c r="H24" s="28">
        <v>0</v>
      </c>
      <c r="I24" s="28">
        <v>4</v>
      </c>
      <c r="J24" s="28">
        <v>0</v>
      </c>
    </row>
    <row r="25" spans="2:10" ht="20.100000000000001" customHeight="1" thickBot="1" x14ac:dyDescent="0.25">
      <c r="B25" s="3" t="s">
        <v>246</v>
      </c>
      <c r="C25" s="28">
        <v>4</v>
      </c>
      <c r="D25" s="28">
        <v>3</v>
      </c>
      <c r="E25" s="28">
        <v>0</v>
      </c>
      <c r="F25" s="28">
        <v>1</v>
      </c>
      <c r="G25" s="28">
        <v>0</v>
      </c>
      <c r="H25" s="28">
        <v>0</v>
      </c>
      <c r="I25" s="28">
        <v>2</v>
      </c>
      <c r="J25" s="28">
        <v>2</v>
      </c>
    </row>
    <row r="26" spans="2:10" ht="20.100000000000001" customHeight="1" thickBot="1" x14ac:dyDescent="0.25">
      <c r="B26" s="4" t="s">
        <v>248</v>
      </c>
      <c r="C26" s="28">
        <v>29</v>
      </c>
      <c r="D26" s="28">
        <v>26</v>
      </c>
      <c r="E26" s="28">
        <v>0</v>
      </c>
      <c r="F26" s="28">
        <v>3</v>
      </c>
      <c r="G26" s="28">
        <v>0</v>
      </c>
      <c r="H26" s="28">
        <v>0</v>
      </c>
      <c r="I26" s="28">
        <v>27</v>
      </c>
      <c r="J26" s="28">
        <v>2</v>
      </c>
    </row>
    <row r="27" spans="2:10" ht="20.100000000000001" customHeight="1" thickBot="1" x14ac:dyDescent="0.25">
      <c r="B27" s="5" t="s">
        <v>244</v>
      </c>
      <c r="C27" s="63">
        <v>191</v>
      </c>
      <c r="D27" s="63">
        <v>152</v>
      </c>
      <c r="E27" s="63">
        <v>1</v>
      </c>
      <c r="F27" s="63">
        <v>33</v>
      </c>
      <c r="G27" s="63">
        <v>5</v>
      </c>
      <c r="H27" s="63">
        <v>0</v>
      </c>
      <c r="I27" s="63">
        <v>161</v>
      </c>
      <c r="J27" s="63">
        <v>30</v>
      </c>
    </row>
    <row r="28" spans="2:10" x14ac:dyDescent="0.2">
      <c r="B28" s="86" t="s">
        <v>235</v>
      </c>
      <c r="C28" s="86"/>
      <c r="D28" s="86"/>
      <c r="E28" s="86"/>
      <c r="F28" s="86"/>
      <c r="G28" s="86"/>
    </row>
    <row r="29" spans="2:10" x14ac:dyDescent="0.2">
      <c r="B29" s="86"/>
      <c r="C29" s="86"/>
      <c r="D29" s="86"/>
      <c r="E29" s="86"/>
      <c r="F29" s="86"/>
      <c r="G29" s="86"/>
    </row>
    <row r="30" spans="2:10" x14ac:dyDescent="0.2">
      <c r="B30" s="86"/>
      <c r="C30" s="86"/>
      <c r="D30" s="86"/>
      <c r="E30" s="86"/>
      <c r="F30" s="86"/>
      <c r="G30" s="86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84" t="s">
        <v>213</v>
      </c>
      <c r="C10" s="85"/>
    </row>
    <row r="11" spans="2:3" ht="20.100000000000001" customHeight="1" thickBot="1" x14ac:dyDescent="0.25">
      <c r="B11" s="48" t="s">
        <v>239</v>
      </c>
      <c r="C11" s="28"/>
    </row>
    <row r="12" spans="2:3" ht="20.100000000000001" customHeight="1" thickBot="1" x14ac:dyDescent="0.25">
      <c r="B12" s="3" t="s">
        <v>195</v>
      </c>
      <c r="C12" s="28">
        <v>41</v>
      </c>
    </row>
    <row r="13" spans="2:3" ht="20.100000000000001" customHeight="1" thickBot="1" x14ac:dyDescent="0.25">
      <c r="B13" s="3" t="s">
        <v>238</v>
      </c>
      <c r="C13" s="28">
        <v>7</v>
      </c>
    </row>
    <row r="14" spans="2:3" ht="20.100000000000001" customHeight="1" thickBot="1" x14ac:dyDescent="0.25">
      <c r="B14" s="3" t="s">
        <v>374</v>
      </c>
      <c r="C14" s="28">
        <v>131</v>
      </c>
    </row>
    <row r="15" spans="2:3" ht="20.100000000000001" customHeight="1" thickBot="1" x14ac:dyDescent="0.25">
      <c r="B15" s="3"/>
      <c r="C15" s="28"/>
    </row>
    <row r="16" spans="2:3" ht="20.100000000000001" customHeight="1" thickBot="1" x14ac:dyDescent="0.25">
      <c r="B16" s="47" t="s">
        <v>240</v>
      </c>
      <c r="C16" s="28"/>
    </row>
    <row r="17" spans="2:3" ht="20.100000000000001" customHeight="1" thickBot="1" x14ac:dyDescent="0.25">
      <c r="B17" s="47" t="s">
        <v>247</v>
      </c>
      <c r="C17" s="28"/>
    </row>
    <row r="18" spans="2:3" ht="20.100000000000001" customHeight="1" thickBot="1" x14ac:dyDescent="0.25">
      <c r="B18" s="3" t="s">
        <v>241</v>
      </c>
      <c r="C18" s="28">
        <v>46</v>
      </c>
    </row>
    <row r="19" spans="2:3" ht="20.100000000000001" customHeight="1" thickBot="1" x14ac:dyDescent="0.25">
      <c r="B19" s="3" t="s">
        <v>242</v>
      </c>
      <c r="C19" s="28">
        <v>213</v>
      </c>
    </row>
    <row r="20" spans="2:3" ht="20.100000000000001" customHeight="1" thickBot="1" x14ac:dyDescent="0.25">
      <c r="B20" s="3" t="s">
        <v>243</v>
      </c>
      <c r="C20" s="28">
        <v>20</v>
      </c>
    </row>
    <row r="21" spans="2:3" ht="20.100000000000001" customHeight="1" thickBot="1" x14ac:dyDescent="0.25">
      <c r="B21" s="3"/>
      <c r="C21" s="28"/>
    </row>
    <row r="22" spans="2:3" ht="20.100000000000001" customHeight="1" thickBot="1" x14ac:dyDescent="0.25">
      <c r="B22" s="47" t="s">
        <v>166</v>
      </c>
      <c r="C22" s="28"/>
    </row>
    <row r="23" spans="2:3" ht="20.100000000000001" customHeight="1" thickBot="1" x14ac:dyDescent="0.25">
      <c r="B23" s="3" t="s">
        <v>245</v>
      </c>
      <c r="C23" s="28">
        <v>1</v>
      </c>
    </row>
    <row r="24" spans="2:3" ht="20.100000000000001" customHeight="1" thickBot="1" x14ac:dyDescent="0.25">
      <c r="B24" s="3" t="s">
        <v>246</v>
      </c>
      <c r="C24" s="28">
        <v>2</v>
      </c>
    </row>
    <row r="25" spans="2:3" ht="20.100000000000001" customHeight="1" thickBot="1" x14ac:dyDescent="0.25">
      <c r="B25" s="4" t="s">
        <v>248</v>
      </c>
      <c r="C25" s="28">
        <v>14</v>
      </c>
    </row>
    <row r="26" spans="2:3" ht="20.100000000000001" customHeight="1" thickBot="1" x14ac:dyDescent="0.25">
      <c r="B26" s="5" t="s">
        <v>244</v>
      </c>
      <c r="C26" s="28">
        <v>162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4"/>
      <c r="C9" s="84" t="s">
        <v>214</v>
      </c>
      <c r="D9" s="85"/>
      <c r="E9" s="85"/>
      <c r="F9" s="85"/>
      <c r="G9" s="85"/>
      <c r="H9" s="84" t="s">
        <v>215</v>
      </c>
      <c r="I9" s="85"/>
      <c r="J9" s="85"/>
      <c r="K9" s="85"/>
      <c r="L9" s="85"/>
      <c r="M9" s="84" t="s">
        <v>34</v>
      </c>
      <c r="N9" s="85"/>
      <c r="O9" s="85"/>
      <c r="P9" s="85"/>
      <c r="Q9" s="85"/>
    </row>
    <row r="10" spans="2:17" ht="41.25" customHeight="1" thickBot="1" x14ac:dyDescent="0.25">
      <c r="C10" s="25" t="s">
        <v>115</v>
      </c>
      <c r="D10" s="25" t="s">
        <v>116</v>
      </c>
      <c r="E10" s="25" t="s">
        <v>117</v>
      </c>
      <c r="F10" s="25" t="s">
        <v>118</v>
      </c>
      <c r="G10" s="25" t="s">
        <v>119</v>
      </c>
      <c r="H10" s="25" t="s">
        <v>115</v>
      </c>
      <c r="I10" s="25" t="s">
        <v>116</v>
      </c>
      <c r="J10" s="25" t="s">
        <v>117</v>
      </c>
      <c r="K10" s="25" t="s">
        <v>118</v>
      </c>
      <c r="L10" s="25" t="s">
        <v>119</v>
      </c>
      <c r="M10" s="25" t="s">
        <v>115</v>
      </c>
      <c r="N10" s="25" t="s">
        <v>116</v>
      </c>
      <c r="O10" s="25" t="s">
        <v>117</v>
      </c>
      <c r="P10" s="25" t="s">
        <v>118</v>
      </c>
      <c r="Q10" s="25" t="s">
        <v>119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54</v>
      </c>
      <c r="D12" s="28">
        <v>22</v>
      </c>
      <c r="E12" s="28">
        <v>21</v>
      </c>
      <c r="F12" s="28">
        <v>5</v>
      </c>
      <c r="G12" s="28">
        <v>6</v>
      </c>
      <c r="H12" s="28">
        <v>1</v>
      </c>
      <c r="I12" s="28">
        <v>1</v>
      </c>
      <c r="J12" s="28">
        <v>0</v>
      </c>
      <c r="K12" s="28">
        <v>0</v>
      </c>
      <c r="L12" s="28">
        <v>0</v>
      </c>
      <c r="M12" s="28">
        <v>55</v>
      </c>
      <c r="N12" s="28">
        <v>23</v>
      </c>
      <c r="O12" s="28">
        <v>21</v>
      </c>
      <c r="P12" s="28">
        <v>5</v>
      </c>
      <c r="Q12" s="28">
        <v>6</v>
      </c>
    </row>
    <row r="13" spans="2:17" ht="20.100000000000001" customHeight="1" thickBot="1" x14ac:dyDescent="0.25">
      <c r="B13" s="3" t="s">
        <v>238</v>
      </c>
      <c r="C13" s="28">
        <v>7</v>
      </c>
      <c r="D13" s="28">
        <v>6</v>
      </c>
      <c r="E13" s="28">
        <v>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7</v>
      </c>
      <c r="N13" s="28">
        <v>6</v>
      </c>
      <c r="O13" s="28">
        <v>1</v>
      </c>
      <c r="P13" s="28">
        <v>0</v>
      </c>
      <c r="Q13" s="28">
        <v>0</v>
      </c>
    </row>
    <row r="14" spans="2:17" ht="20.100000000000001" customHeight="1" thickBot="1" x14ac:dyDescent="0.25">
      <c r="B14" s="3" t="s">
        <v>374</v>
      </c>
      <c r="C14" s="28">
        <v>159</v>
      </c>
      <c r="D14" s="28">
        <v>99</v>
      </c>
      <c r="E14" s="28">
        <v>53</v>
      </c>
      <c r="F14" s="28">
        <v>7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159</v>
      </c>
      <c r="N14" s="28">
        <v>99</v>
      </c>
      <c r="O14" s="28">
        <v>53</v>
      </c>
      <c r="P14" s="28">
        <v>7</v>
      </c>
      <c r="Q14" s="28">
        <v>0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64</v>
      </c>
      <c r="D18" s="28">
        <v>39</v>
      </c>
      <c r="E18" s="28">
        <v>23</v>
      </c>
      <c r="F18" s="28">
        <v>1</v>
      </c>
      <c r="G18" s="28">
        <v>1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64</v>
      </c>
      <c r="N18" s="28">
        <v>39</v>
      </c>
      <c r="O18" s="28">
        <v>23</v>
      </c>
      <c r="P18" s="28">
        <v>1</v>
      </c>
      <c r="Q18" s="28">
        <v>1</v>
      </c>
    </row>
    <row r="19" spans="2:17" ht="20.100000000000001" customHeight="1" thickBot="1" x14ac:dyDescent="0.25">
      <c r="B19" s="3" t="s">
        <v>242</v>
      </c>
      <c r="C19" s="28">
        <v>320</v>
      </c>
      <c r="D19" s="28">
        <v>270</v>
      </c>
      <c r="E19" s="28">
        <v>36</v>
      </c>
      <c r="F19" s="28">
        <v>14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320</v>
      </c>
      <c r="N19" s="28">
        <v>270</v>
      </c>
      <c r="O19" s="28">
        <v>36</v>
      </c>
      <c r="P19" s="28">
        <v>14</v>
      </c>
      <c r="Q19" s="28">
        <v>0</v>
      </c>
    </row>
    <row r="20" spans="2:17" ht="20.100000000000001" customHeight="1" thickBot="1" x14ac:dyDescent="0.25">
      <c r="B20" s="3" t="s">
        <v>243</v>
      </c>
      <c r="C20" s="28">
        <v>32</v>
      </c>
      <c r="D20" s="28">
        <v>18</v>
      </c>
      <c r="E20" s="28">
        <v>13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32</v>
      </c>
      <c r="N20" s="28">
        <v>18</v>
      </c>
      <c r="O20" s="28">
        <v>13</v>
      </c>
      <c r="P20" s="28">
        <v>1</v>
      </c>
      <c r="Q20" s="28">
        <v>0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10</v>
      </c>
      <c r="D23" s="28">
        <v>1</v>
      </c>
      <c r="E23" s="28">
        <v>0</v>
      </c>
      <c r="F23" s="28">
        <v>9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10</v>
      </c>
      <c r="N23" s="28">
        <v>1</v>
      </c>
      <c r="O23" s="28">
        <v>0</v>
      </c>
      <c r="P23" s="28">
        <v>9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3</v>
      </c>
      <c r="D24" s="28">
        <v>2</v>
      </c>
      <c r="E24" s="28">
        <v>0</v>
      </c>
      <c r="F24" s="28">
        <v>1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3</v>
      </c>
      <c r="N24" s="28">
        <v>2</v>
      </c>
      <c r="O24" s="28">
        <v>0</v>
      </c>
      <c r="P24" s="28">
        <v>1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17</v>
      </c>
      <c r="D25" s="28">
        <v>16</v>
      </c>
      <c r="E25" s="28">
        <v>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17</v>
      </c>
      <c r="N25" s="28">
        <v>16</v>
      </c>
      <c r="O25" s="28">
        <v>1</v>
      </c>
      <c r="P25" s="28">
        <v>0</v>
      </c>
      <c r="Q25" s="28">
        <v>0</v>
      </c>
    </row>
    <row r="26" spans="2:17" ht="20.100000000000001" customHeight="1" thickBot="1" x14ac:dyDescent="0.25">
      <c r="B26" s="5" t="s">
        <v>244</v>
      </c>
      <c r="C26" s="28">
        <v>229</v>
      </c>
      <c r="D26" s="28">
        <v>168</v>
      </c>
      <c r="E26" s="28">
        <v>37</v>
      </c>
      <c r="F26" s="28">
        <v>22</v>
      </c>
      <c r="G26" s="28">
        <v>2</v>
      </c>
      <c r="H26" s="28">
        <v>1</v>
      </c>
      <c r="I26" s="28">
        <v>0</v>
      </c>
      <c r="J26" s="28">
        <v>0</v>
      </c>
      <c r="K26" s="28">
        <v>1</v>
      </c>
      <c r="L26" s="28">
        <v>0</v>
      </c>
      <c r="M26" s="28">
        <v>230</v>
      </c>
      <c r="N26" s="28">
        <v>168</v>
      </c>
      <c r="O26" s="28">
        <v>37</v>
      </c>
      <c r="P26" s="28">
        <v>23</v>
      </c>
      <c r="Q26" s="28">
        <v>2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7"/>
    <col min="8" max="8" width="11" style="18"/>
    <col min="9" max="9" width="11" style="17"/>
    <col min="12" max="12" width="12" customWidth="1"/>
    <col min="19" max="19" width="12.625" customWidth="1"/>
  </cols>
  <sheetData>
    <row r="10" spans="2:8" ht="78" customHeight="1" x14ac:dyDescent="0.2">
      <c r="C10" s="12" t="s">
        <v>120</v>
      </c>
      <c r="D10" s="12" t="s">
        <v>121</v>
      </c>
      <c r="E10" s="13" t="s">
        <v>122</v>
      </c>
    </row>
    <row r="11" spans="2:8" ht="20.100000000000001" customHeight="1" thickBot="1" x14ac:dyDescent="0.25">
      <c r="B11" s="48" t="s">
        <v>239</v>
      </c>
      <c r="C11" s="16"/>
      <c r="D11" s="26"/>
      <c r="E11" s="26"/>
      <c r="H11" s="19"/>
    </row>
    <row r="12" spans="2:8" ht="20.100000000000001" customHeight="1" thickBot="1" x14ac:dyDescent="0.25">
      <c r="B12" s="3" t="s">
        <v>195</v>
      </c>
      <c r="C12" s="16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0.8</v>
      </c>
      <c r="D12" s="26">
        <f>IF(AND('Personas Enjuiciadas'!D12+'Personas Enjuiciadas'!I12&gt;0,'Personas Enjuiciadas'!N12+'Personas Enjuiciadas'!P12&gt;0),('Personas Enjuiciadas'!D12+'Personas Enjuiciadas'!I12)/('Personas Enjuiciadas'!N12+'Personas Enjuiciadas'!P12),"-")</f>
        <v>0.8214285714285714</v>
      </c>
      <c r="E12" s="26">
        <f>IF(AND('Personas Enjuiciadas'!E12+'Personas Enjuiciadas'!J12&gt;0,'Personas Enjuiciadas'!O12+'Personas Enjuiciadas'!Q12&gt;0),('Personas Enjuiciadas'!E12+'Personas Enjuiciadas'!J12)/('Personas Enjuiciadas'!O12+'Personas Enjuiciadas'!Q12),"-")</f>
        <v>0.77777777777777779</v>
      </c>
      <c r="H12" s="19"/>
    </row>
    <row r="13" spans="2:8" ht="20.100000000000001" customHeight="1" thickBot="1" x14ac:dyDescent="0.25">
      <c r="B13" s="3" t="s">
        <v>238</v>
      </c>
      <c r="C13" s="16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1</v>
      </c>
      <c r="D13" s="26">
        <f>IF(AND('Personas Enjuiciadas'!D13+'Personas Enjuiciadas'!I13&gt;0,'Personas Enjuiciadas'!N13+'Personas Enjuiciadas'!P13&gt;0),('Personas Enjuiciadas'!D13+'Personas Enjuiciadas'!I13)/('Personas Enjuiciadas'!N13+'Personas Enjuiciadas'!P13),"-")</f>
        <v>1</v>
      </c>
      <c r="E13" s="26">
        <f>IF(AND('Personas Enjuiciadas'!E13+'Personas Enjuiciadas'!J13&gt;0,'Personas Enjuiciadas'!O13+'Personas Enjuiciadas'!Q13&gt;0),('Personas Enjuiciadas'!E13+'Personas Enjuiciadas'!J13)/('Personas Enjuiciadas'!O13+'Personas Enjuiciadas'!Q13),"-")</f>
        <v>1</v>
      </c>
      <c r="H13" s="19"/>
    </row>
    <row r="14" spans="2:8" ht="20.100000000000001" customHeight="1" thickBot="1" x14ac:dyDescent="0.25">
      <c r="B14" s="3" t="s">
        <v>374</v>
      </c>
      <c r="C14" s="16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0.95597484276729561</v>
      </c>
      <c r="D14" s="26">
        <f>IF(AND('Personas Enjuiciadas'!D14+'Personas Enjuiciadas'!I14&gt;0,'Personas Enjuiciadas'!N14+'Personas Enjuiciadas'!P14&gt;0),('Personas Enjuiciadas'!D14+'Personas Enjuiciadas'!I14)/('Personas Enjuiciadas'!N14+'Personas Enjuiciadas'!P14),"-")</f>
        <v>0.93396226415094341</v>
      </c>
      <c r="E14" s="26">
        <f>IF(AND('Personas Enjuiciadas'!E14+'Personas Enjuiciadas'!J14&gt;0,'Personas Enjuiciadas'!O14+'Personas Enjuiciadas'!Q14&gt;0),('Personas Enjuiciadas'!E14+'Personas Enjuiciadas'!J14)/('Personas Enjuiciadas'!O14+'Personas Enjuiciadas'!Q14),"-")</f>
        <v>1</v>
      </c>
      <c r="H14" s="19"/>
    </row>
    <row r="15" spans="2:8" ht="20.100000000000001" customHeight="1" thickBot="1" x14ac:dyDescent="0.25">
      <c r="B15" s="3"/>
      <c r="C15" s="16"/>
      <c r="D15" s="26"/>
      <c r="E15" s="26"/>
      <c r="H15" s="19"/>
    </row>
    <row r="16" spans="2:8" ht="20.100000000000001" customHeight="1" thickBot="1" x14ac:dyDescent="0.25">
      <c r="B16" s="47" t="s">
        <v>240</v>
      </c>
      <c r="C16" s="16"/>
      <c r="D16" s="26"/>
      <c r="E16" s="26"/>
      <c r="H16" s="19"/>
    </row>
    <row r="17" spans="2:8" ht="20.100000000000001" customHeight="1" thickBot="1" x14ac:dyDescent="0.25">
      <c r="B17" s="47" t="s">
        <v>247</v>
      </c>
      <c r="C17" s="16"/>
      <c r="D17" s="26"/>
      <c r="E17" s="26"/>
      <c r="H17" s="19"/>
    </row>
    <row r="18" spans="2:8" ht="20.100000000000001" customHeight="1" thickBot="1" x14ac:dyDescent="0.25">
      <c r="B18" s="3" t="s">
        <v>241</v>
      </c>
      <c r="C18" s="16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0.96875</v>
      </c>
      <c r="D18" s="26">
        <f>IF(AND('Personas Enjuiciadas'!D18+'Personas Enjuiciadas'!I18&gt;0,'Personas Enjuiciadas'!N18+'Personas Enjuiciadas'!P18&gt;0),('Personas Enjuiciadas'!D18+'Personas Enjuiciadas'!I18)/('Personas Enjuiciadas'!N18+'Personas Enjuiciadas'!P18),"-")</f>
        <v>0.97499999999999998</v>
      </c>
      <c r="E18" s="26">
        <f>IF(AND('Personas Enjuiciadas'!E18+'Personas Enjuiciadas'!J18&gt;0,'Personas Enjuiciadas'!O18+'Personas Enjuiciadas'!Q18&gt;0),('Personas Enjuiciadas'!E18+'Personas Enjuiciadas'!J18)/('Personas Enjuiciadas'!O18+'Personas Enjuiciadas'!Q18),"-")</f>
        <v>0.95833333333333337</v>
      </c>
      <c r="H18" s="19"/>
    </row>
    <row r="19" spans="2:8" ht="20.100000000000001" customHeight="1" thickBot="1" x14ac:dyDescent="0.25">
      <c r="B19" s="3" t="s">
        <v>242</v>
      </c>
      <c r="C19" s="16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0.95625000000000004</v>
      </c>
      <c r="D19" s="26">
        <f>IF(AND('Personas Enjuiciadas'!D19+'Personas Enjuiciadas'!I19&gt;0,'Personas Enjuiciadas'!N19+'Personas Enjuiciadas'!P19&gt;0),('Personas Enjuiciadas'!D19+'Personas Enjuiciadas'!I19)/('Personas Enjuiciadas'!N19+'Personas Enjuiciadas'!P19),"-")</f>
        <v>0.95070422535211263</v>
      </c>
      <c r="E19" s="26">
        <f>IF(AND('Personas Enjuiciadas'!E19+'Personas Enjuiciadas'!J19&gt;0,'Personas Enjuiciadas'!O19+'Personas Enjuiciadas'!Q19&gt;0),('Personas Enjuiciadas'!E19+'Personas Enjuiciadas'!J19)/('Personas Enjuiciadas'!O19+'Personas Enjuiciadas'!Q19),"-")</f>
        <v>1</v>
      </c>
      <c r="H19" s="19"/>
    </row>
    <row r="20" spans="2:8" ht="20.100000000000001" customHeight="1" thickBot="1" x14ac:dyDescent="0.25">
      <c r="B20" s="3" t="s">
        <v>243</v>
      </c>
      <c r="C20" s="16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0.96875</v>
      </c>
      <c r="D20" s="26">
        <f>IF(AND('Personas Enjuiciadas'!D20+'Personas Enjuiciadas'!I20&gt;0,'Personas Enjuiciadas'!N20+'Personas Enjuiciadas'!P20&gt;0),('Personas Enjuiciadas'!D20+'Personas Enjuiciadas'!I20)/('Personas Enjuiciadas'!N20+'Personas Enjuiciadas'!P20),"-")</f>
        <v>0.94736842105263153</v>
      </c>
      <c r="E20" s="26">
        <f>IF(AND('Personas Enjuiciadas'!E20+'Personas Enjuiciadas'!J20&gt;0,'Personas Enjuiciadas'!O20+'Personas Enjuiciadas'!Q20&gt;0),('Personas Enjuiciadas'!E20+'Personas Enjuiciadas'!J20)/('Personas Enjuiciadas'!O20+'Personas Enjuiciadas'!Q20),"-")</f>
        <v>1</v>
      </c>
      <c r="H20" s="19"/>
    </row>
    <row r="21" spans="2:8" ht="20.100000000000001" customHeight="1" thickBot="1" x14ac:dyDescent="0.25">
      <c r="B21" s="3"/>
      <c r="C21" s="16"/>
      <c r="D21" s="26"/>
      <c r="E21" s="26"/>
      <c r="H21" s="19"/>
    </row>
    <row r="22" spans="2:8" ht="20.100000000000001" customHeight="1" thickBot="1" x14ac:dyDescent="0.25">
      <c r="B22" s="47" t="s">
        <v>166</v>
      </c>
      <c r="C22" s="16"/>
      <c r="D22" s="26"/>
      <c r="E22" s="26"/>
      <c r="H22" s="19"/>
    </row>
    <row r="23" spans="2:8" ht="20.100000000000001" customHeight="1" thickBot="1" x14ac:dyDescent="0.25">
      <c r="B23" s="3" t="s">
        <v>245</v>
      </c>
      <c r="C23" s="16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0.1</v>
      </c>
      <c r="D23" s="26">
        <f>IF(AND('Personas Enjuiciadas'!D23+'Personas Enjuiciadas'!I23&gt;0,'Personas Enjuiciadas'!N23+'Personas Enjuiciadas'!P23&gt;0),('Personas Enjuiciadas'!D23+'Personas Enjuiciadas'!I23)/('Personas Enjuiciadas'!N23+'Personas Enjuiciadas'!P23),"-")</f>
        <v>0.1</v>
      </c>
      <c r="E23" s="26" t="str">
        <f>IF(AND('Personas Enjuiciadas'!E23+'Personas Enjuiciadas'!J23&gt;0,'Personas Enjuiciadas'!O23+'Personas Enjuiciadas'!Q23&gt;0),('Personas Enjuiciadas'!E23+'Personas Enjuiciadas'!J23)/('Personas Enjuiciadas'!O23+'Personas Enjuiciadas'!Q23),"-")</f>
        <v>-</v>
      </c>
      <c r="H23" s="19"/>
    </row>
    <row r="24" spans="2:8" ht="20.100000000000001" customHeight="1" thickBot="1" x14ac:dyDescent="0.25">
      <c r="B24" s="3" t="s">
        <v>246</v>
      </c>
      <c r="C24" s="16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0.66666666666666663</v>
      </c>
      <c r="D24" s="26">
        <f>IF(AND('Personas Enjuiciadas'!D24+'Personas Enjuiciadas'!I24&gt;0,'Personas Enjuiciadas'!N24+'Personas Enjuiciadas'!P24&gt;0),('Personas Enjuiciadas'!D24+'Personas Enjuiciadas'!I24)/('Personas Enjuiciadas'!N24+'Personas Enjuiciadas'!P24),"-")</f>
        <v>0.66666666666666663</v>
      </c>
      <c r="E24" s="26" t="str">
        <f>IF(AND('Personas Enjuiciadas'!E24+'Personas Enjuiciadas'!J24&gt;0,'Personas Enjuiciadas'!O24+'Personas Enjuiciadas'!Q24&gt;0),('Personas Enjuiciadas'!E24+'Personas Enjuiciadas'!J24)/('Personas Enjuiciadas'!O24+'Personas Enjuiciadas'!Q24),"-")</f>
        <v>-</v>
      </c>
      <c r="H24" s="19"/>
    </row>
    <row r="25" spans="2:8" ht="20.100000000000001" customHeight="1" thickBot="1" x14ac:dyDescent="0.25">
      <c r="B25" s="4" t="s">
        <v>248</v>
      </c>
      <c r="C25" s="16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1</v>
      </c>
      <c r="D25" s="26">
        <f>IF(AND('Personas Enjuiciadas'!D25+'Personas Enjuiciadas'!I25&gt;0,'Personas Enjuiciadas'!N25+'Personas Enjuiciadas'!P25&gt;0),('Personas Enjuiciadas'!D25+'Personas Enjuiciadas'!I25)/('Personas Enjuiciadas'!N25+'Personas Enjuiciadas'!P25),"-")</f>
        <v>1</v>
      </c>
      <c r="E25" s="26">
        <f>IF(AND('Personas Enjuiciadas'!E25+'Personas Enjuiciadas'!J25&gt;0,'Personas Enjuiciadas'!O25+'Personas Enjuiciadas'!Q25&gt;0),('Personas Enjuiciadas'!E25+'Personas Enjuiciadas'!J25)/('Personas Enjuiciadas'!O25+'Personas Enjuiciadas'!Q25),"-")</f>
        <v>1</v>
      </c>
      <c r="H25" s="19"/>
    </row>
    <row r="26" spans="2:8" ht="20.100000000000001" customHeight="1" thickBot="1" x14ac:dyDescent="0.25">
      <c r="B26" s="5" t="s">
        <v>244</v>
      </c>
      <c r="C26" s="16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0.89130434782608692</v>
      </c>
      <c r="D26" s="26">
        <f>IF(AND('Personas Enjuiciadas'!D26+'Personas Enjuiciadas'!I26&gt;0,'Personas Enjuiciadas'!N26+'Personas Enjuiciadas'!P26&gt;0),('Personas Enjuiciadas'!D26+'Personas Enjuiciadas'!I26)/('Personas Enjuiciadas'!N26+'Personas Enjuiciadas'!P26),"-")</f>
        <v>0.87958115183246077</v>
      </c>
      <c r="E26" s="26">
        <f>IF(AND('Personas Enjuiciadas'!E26+'Personas Enjuiciadas'!J26&gt;0,'Personas Enjuiciadas'!O26+'Personas Enjuiciadas'!Q26&gt;0),('Personas Enjuiciadas'!E26+'Personas Enjuiciadas'!J26)/('Personas Enjuiciadas'!O26+'Personas Enjuiciadas'!Q26),"-")</f>
        <v>0.94871794871794868</v>
      </c>
      <c r="H26" s="1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84" t="s">
        <v>115</v>
      </c>
      <c r="D9" s="85"/>
      <c r="E9" s="85"/>
      <c r="F9" s="85"/>
      <c r="G9" s="45"/>
      <c r="H9" s="84" t="s">
        <v>236</v>
      </c>
      <c r="I9" s="85"/>
      <c r="J9" s="85"/>
      <c r="K9" s="85"/>
      <c r="L9" s="87"/>
    </row>
    <row r="10" spans="2:12" ht="43.5" thickBot="1" x14ac:dyDescent="0.25">
      <c r="C10" s="40" t="s">
        <v>123</v>
      </c>
      <c r="D10" s="40" t="s">
        <v>124</v>
      </c>
      <c r="E10" s="40" t="s">
        <v>229</v>
      </c>
      <c r="F10" s="40" t="s">
        <v>126</v>
      </c>
      <c r="G10" s="25" t="s">
        <v>231</v>
      </c>
      <c r="H10" s="44" t="s">
        <v>224</v>
      </c>
      <c r="I10" s="44" t="s">
        <v>225</v>
      </c>
      <c r="J10" s="44" t="s">
        <v>226</v>
      </c>
      <c r="K10" s="44" t="s">
        <v>227</v>
      </c>
      <c r="L10" s="40" t="s">
        <v>230</v>
      </c>
    </row>
    <row r="11" spans="2:1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thickBot="1" x14ac:dyDescent="0.25">
      <c r="B12" s="3" t="s">
        <v>195</v>
      </c>
      <c r="C12" s="28">
        <v>4</v>
      </c>
      <c r="D12" s="28">
        <v>2</v>
      </c>
      <c r="E12" s="28">
        <v>3</v>
      </c>
      <c r="F12" s="28">
        <v>17</v>
      </c>
      <c r="G12" s="28">
        <f>SUM(C12:F12)</f>
        <v>26</v>
      </c>
      <c r="H12" s="28">
        <v>0</v>
      </c>
      <c r="I12" s="28">
        <v>0</v>
      </c>
      <c r="J12" s="28">
        <v>0</v>
      </c>
      <c r="K12" s="28">
        <v>0</v>
      </c>
      <c r="L12" s="28">
        <v>26</v>
      </c>
    </row>
    <row r="13" spans="2:12" ht="20.100000000000001" customHeight="1" thickBot="1" x14ac:dyDescent="0.25">
      <c r="B13" s="3" t="s">
        <v>238</v>
      </c>
      <c r="C13" s="28">
        <v>3</v>
      </c>
      <c r="D13" s="28">
        <v>0</v>
      </c>
      <c r="E13" s="28">
        <v>7</v>
      </c>
      <c r="F13" s="28">
        <v>9</v>
      </c>
      <c r="G13" s="28">
        <f t="shared" ref="G13:G26" si="0">SUM(C13:F13)</f>
        <v>19</v>
      </c>
      <c r="H13" s="28">
        <v>0</v>
      </c>
      <c r="I13" s="28">
        <v>0</v>
      </c>
      <c r="J13" s="28">
        <v>0</v>
      </c>
      <c r="K13" s="28">
        <v>0</v>
      </c>
      <c r="L13" s="28">
        <v>19</v>
      </c>
    </row>
    <row r="14" spans="2:12" ht="20.100000000000001" customHeight="1" thickBot="1" x14ac:dyDescent="0.25">
      <c r="B14" s="3" t="s">
        <v>374</v>
      </c>
      <c r="C14" s="28">
        <v>29</v>
      </c>
      <c r="D14" s="28">
        <v>30</v>
      </c>
      <c r="E14" s="28">
        <v>54</v>
      </c>
      <c r="F14" s="28">
        <v>64</v>
      </c>
      <c r="G14" s="28">
        <f t="shared" si="0"/>
        <v>177</v>
      </c>
      <c r="H14" s="28">
        <v>3</v>
      </c>
      <c r="I14" s="28">
        <v>2</v>
      </c>
      <c r="J14" s="28">
        <v>0</v>
      </c>
      <c r="K14" s="28">
        <v>0</v>
      </c>
      <c r="L14" s="28">
        <v>182</v>
      </c>
    </row>
    <row r="15" spans="2:1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20.100000000000001" customHeight="1" thickBot="1" x14ac:dyDescent="0.25">
      <c r="B18" s="3" t="s">
        <v>241</v>
      </c>
      <c r="C18" s="28">
        <v>4</v>
      </c>
      <c r="D18" s="28">
        <v>0</v>
      </c>
      <c r="E18" s="28">
        <v>13</v>
      </c>
      <c r="F18" s="28">
        <v>10</v>
      </c>
      <c r="G18" s="28">
        <f t="shared" si="0"/>
        <v>27</v>
      </c>
      <c r="H18" s="28">
        <v>0</v>
      </c>
      <c r="I18" s="28">
        <v>0</v>
      </c>
      <c r="J18" s="28">
        <v>0</v>
      </c>
      <c r="K18" s="28">
        <v>0</v>
      </c>
      <c r="L18" s="28">
        <v>27</v>
      </c>
    </row>
    <row r="19" spans="2:12" ht="20.100000000000001" customHeight="1" thickBot="1" x14ac:dyDescent="0.25">
      <c r="B19" s="3" t="s">
        <v>242</v>
      </c>
      <c r="C19" s="28">
        <v>25</v>
      </c>
      <c r="D19" s="28">
        <v>7</v>
      </c>
      <c r="E19" s="28">
        <v>63</v>
      </c>
      <c r="F19" s="28">
        <v>114</v>
      </c>
      <c r="G19" s="28">
        <f t="shared" si="0"/>
        <v>209</v>
      </c>
      <c r="H19" s="28">
        <v>0</v>
      </c>
      <c r="I19" s="28">
        <v>0</v>
      </c>
      <c r="J19" s="28">
        <v>0</v>
      </c>
      <c r="K19" s="28">
        <v>0</v>
      </c>
      <c r="L19" s="28">
        <v>209</v>
      </c>
    </row>
    <row r="20" spans="2:12" ht="20.100000000000001" customHeight="1" thickBot="1" x14ac:dyDescent="0.25">
      <c r="B20" s="3" t="s">
        <v>243</v>
      </c>
      <c r="C20" s="28">
        <v>2</v>
      </c>
      <c r="D20" s="28">
        <v>2</v>
      </c>
      <c r="E20" s="28">
        <v>16</v>
      </c>
      <c r="F20" s="28">
        <v>15</v>
      </c>
      <c r="G20" s="28">
        <f t="shared" si="0"/>
        <v>35</v>
      </c>
      <c r="H20" s="28">
        <v>0</v>
      </c>
      <c r="I20" s="28">
        <v>0</v>
      </c>
      <c r="J20" s="28">
        <v>0</v>
      </c>
      <c r="K20" s="28">
        <v>0</v>
      </c>
      <c r="L20" s="28">
        <v>35</v>
      </c>
    </row>
    <row r="21" spans="2:1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4</v>
      </c>
      <c r="G23" s="28">
        <f t="shared" si="0"/>
        <v>4</v>
      </c>
      <c r="H23" s="28">
        <v>0</v>
      </c>
      <c r="I23" s="28">
        <v>0</v>
      </c>
      <c r="J23" s="28">
        <v>0</v>
      </c>
      <c r="K23" s="28">
        <v>0</v>
      </c>
      <c r="L23" s="28">
        <v>4</v>
      </c>
    </row>
    <row r="24" spans="2:12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1</v>
      </c>
      <c r="F24" s="28">
        <v>3</v>
      </c>
      <c r="G24" s="28">
        <f t="shared" si="0"/>
        <v>4</v>
      </c>
      <c r="H24" s="28">
        <v>0</v>
      </c>
      <c r="I24" s="28">
        <v>0</v>
      </c>
      <c r="J24" s="28">
        <v>0</v>
      </c>
      <c r="K24" s="28">
        <v>0</v>
      </c>
      <c r="L24" s="28">
        <v>4</v>
      </c>
    </row>
    <row r="25" spans="2:12" ht="20.100000000000001" customHeight="1" thickBot="1" x14ac:dyDescent="0.25">
      <c r="B25" s="4" t="s">
        <v>248</v>
      </c>
      <c r="C25" s="28">
        <v>2</v>
      </c>
      <c r="D25" s="28">
        <v>0</v>
      </c>
      <c r="E25" s="28">
        <v>10</v>
      </c>
      <c r="F25" s="28">
        <v>17</v>
      </c>
      <c r="G25" s="28">
        <f t="shared" si="0"/>
        <v>29</v>
      </c>
      <c r="H25" s="28">
        <v>0</v>
      </c>
      <c r="I25" s="28">
        <v>0</v>
      </c>
      <c r="J25" s="28">
        <v>0</v>
      </c>
      <c r="K25" s="28">
        <v>0</v>
      </c>
      <c r="L25" s="28">
        <v>29</v>
      </c>
    </row>
    <row r="26" spans="2:12" ht="20.100000000000001" customHeight="1" thickBot="1" x14ac:dyDescent="0.25">
      <c r="B26" s="5" t="s">
        <v>244</v>
      </c>
      <c r="C26" s="28">
        <v>27</v>
      </c>
      <c r="D26" s="28">
        <v>30</v>
      </c>
      <c r="E26" s="28">
        <v>42</v>
      </c>
      <c r="F26" s="28">
        <v>92</v>
      </c>
      <c r="G26" s="28">
        <f t="shared" si="0"/>
        <v>191</v>
      </c>
      <c r="H26" s="28">
        <v>0</v>
      </c>
      <c r="I26" s="28">
        <v>0</v>
      </c>
      <c r="J26" s="28">
        <v>0</v>
      </c>
      <c r="K26" s="28">
        <v>0</v>
      </c>
      <c r="L26" s="28">
        <v>191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9" t="s">
        <v>22</v>
      </c>
      <c r="D9" s="69"/>
      <c r="E9" s="69"/>
      <c r="F9" s="69"/>
      <c r="G9" s="69"/>
      <c r="H9" s="70"/>
      <c r="I9" s="69" t="s">
        <v>23</v>
      </c>
      <c r="J9" s="69"/>
      <c r="K9" s="69"/>
      <c r="L9" s="69"/>
      <c r="M9" s="69"/>
      <c r="N9" s="70"/>
      <c r="O9" s="69" t="s">
        <v>24</v>
      </c>
      <c r="P9" s="69"/>
      <c r="Q9" s="69"/>
      <c r="R9" s="69"/>
      <c r="S9" s="69"/>
      <c r="T9" s="70"/>
      <c r="U9" s="69" t="s">
        <v>25</v>
      </c>
      <c r="V9" s="69"/>
      <c r="W9" s="69"/>
      <c r="X9" s="69"/>
      <c r="Y9" s="69"/>
      <c r="Z9" s="70"/>
      <c r="AA9" s="69" t="s">
        <v>26</v>
      </c>
      <c r="AB9" s="69"/>
      <c r="AC9" s="69"/>
      <c r="AD9" s="69"/>
      <c r="AE9" s="69"/>
      <c r="AF9" s="70"/>
      <c r="AG9" s="69" t="s">
        <v>27</v>
      </c>
      <c r="AH9" s="69"/>
      <c r="AI9" s="69"/>
      <c r="AJ9" s="69"/>
      <c r="AK9" s="69"/>
      <c r="AL9" s="70"/>
      <c r="AM9" s="69" t="s">
        <v>28</v>
      </c>
      <c r="AN9" s="69"/>
      <c r="AO9" s="69"/>
      <c r="AP9" s="69"/>
      <c r="AQ9" s="69"/>
      <c r="AR9" s="70"/>
      <c r="AS9" s="69" t="s">
        <v>29</v>
      </c>
      <c r="AT9" s="69"/>
      <c r="AU9" s="69"/>
      <c r="AV9" s="69"/>
      <c r="AW9" s="69"/>
      <c r="AX9" s="70"/>
    </row>
    <row r="10" spans="2:50" ht="63.75" customHeight="1" thickBot="1" x14ac:dyDescent="0.25">
      <c r="C10" s="65" t="s">
        <v>30</v>
      </c>
      <c r="D10" s="67" t="s">
        <v>219</v>
      </c>
      <c r="E10" s="68"/>
      <c r="F10" s="65" t="s">
        <v>31</v>
      </c>
      <c r="G10" s="65" t="s">
        <v>32</v>
      </c>
      <c r="H10" s="65" t="s">
        <v>33</v>
      </c>
      <c r="I10" s="65" t="s">
        <v>30</v>
      </c>
      <c r="J10" s="67" t="s">
        <v>219</v>
      </c>
      <c r="K10" s="68"/>
      <c r="L10" s="65" t="s">
        <v>31</v>
      </c>
      <c r="M10" s="65" t="s">
        <v>32</v>
      </c>
      <c r="N10" s="65" t="s">
        <v>33</v>
      </c>
      <c r="O10" s="65" t="s">
        <v>30</v>
      </c>
      <c r="P10" s="67" t="s">
        <v>219</v>
      </c>
      <c r="Q10" s="68"/>
      <c r="R10" s="65" t="s">
        <v>31</v>
      </c>
      <c r="S10" s="65" t="s">
        <v>32</v>
      </c>
      <c r="T10" s="65" t="s">
        <v>33</v>
      </c>
      <c r="U10" s="65" t="s">
        <v>30</v>
      </c>
      <c r="V10" s="67" t="s">
        <v>219</v>
      </c>
      <c r="W10" s="68"/>
      <c r="X10" s="65" t="s">
        <v>31</v>
      </c>
      <c r="Y10" s="65" t="s">
        <v>32</v>
      </c>
      <c r="Z10" s="65" t="s">
        <v>33</v>
      </c>
      <c r="AA10" s="65" t="s">
        <v>30</v>
      </c>
      <c r="AB10" s="67" t="s">
        <v>219</v>
      </c>
      <c r="AC10" s="68"/>
      <c r="AD10" s="65" t="s">
        <v>31</v>
      </c>
      <c r="AE10" s="65" t="s">
        <v>32</v>
      </c>
      <c r="AF10" s="65" t="s">
        <v>33</v>
      </c>
      <c r="AG10" s="65" t="s">
        <v>30</v>
      </c>
      <c r="AH10" s="67" t="s">
        <v>219</v>
      </c>
      <c r="AI10" s="68"/>
      <c r="AJ10" s="65" t="s">
        <v>31</v>
      </c>
      <c r="AK10" s="65" t="s">
        <v>32</v>
      </c>
      <c r="AL10" s="65" t="s">
        <v>33</v>
      </c>
      <c r="AM10" s="65" t="s">
        <v>30</v>
      </c>
      <c r="AN10" s="67" t="s">
        <v>219</v>
      </c>
      <c r="AO10" s="68"/>
      <c r="AP10" s="65" t="s">
        <v>31</v>
      </c>
      <c r="AQ10" s="65" t="s">
        <v>32</v>
      </c>
      <c r="AR10" s="65" t="s">
        <v>33</v>
      </c>
      <c r="AS10" s="65" t="s">
        <v>30</v>
      </c>
      <c r="AT10" s="67" t="s">
        <v>219</v>
      </c>
      <c r="AU10" s="68"/>
      <c r="AV10" s="65" t="s">
        <v>31</v>
      </c>
      <c r="AW10" s="65" t="s">
        <v>32</v>
      </c>
      <c r="AX10" s="65" t="s">
        <v>33</v>
      </c>
    </row>
    <row r="11" spans="2:50" ht="20.100000000000001" customHeight="1" thickBot="1" x14ac:dyDescent="0.25">
      <c r="C11" s="66"/>
      <c r="D11" s="39" t="s">
        <v>220</v>
      </c>
      <c r="E11" s="39" t="s">
        <v>221</v>
      </c>
      <c r="F11" s="66"/>
      <c r="G11" s="66"/>
      <c r="H11" s="66"/>
      <c r="I11" s="66"/>
      <c r="J11" s="39" t="s">
        <v>220</v>
      </c>
      <c r="K11" s="39" t="s">
        <v>221</v>
      </c>
      <c r="L11" s="66"/>
      <c r="M11" s="66"/>
      <c r="N11" s="66"/>
      <c r="O11" s="66"/>
      <c r="P11" s="39" t="s">
        <v>220</v>
      </c>
      <c r="Q11" s="39" t="s">
        <v>221</v>
      </c>
      <c r="R11" s="66"/>
      <c r="S11" s="66"/>
      <c r="T11" s="66"/>
      <c r="U11" s="66"/>
      <c r="V11" s="39" t="s">
        <v>220</v>
      </c>
      <c r="W11" s="39" t="s">
        <v>221</v>
      </c>
      <c r="X11" s="66"/>
      <c r="Y11" s="66"/>
      <c r="Z11" s="66"/>
      <c r="AA11" s="66"/>
      <c r="AB11" s="39" t="s">
        <v>220</v>
      </c>
      <c r="AC11" s="39" t="s">
        <v>221</v>
      </c>
      <c r="AD11" s="66"/>
      <c r="AE11" s="66"/>
      <c r="AF11" s="66"/>
      <c r="AG11" s="66"/>
      <c r="AH11" s="39" t="s">
        <v>220</v>
      </c>
      <c r="AI11" s="39" t="s">
        <v>221</v>
      </c>
      <c r="AJ11" s="66"/>
      <c r="AK11" s="66"/>
      <c r="AL11" s="66"/>
      <c r="AM11" s="66"/>
      <c r="AN11" s="39" t="s">
        <v>220</v>
      </c>
      <c r="AO11" s="39" t="s">
        <v>221</v>
      </c>
      <c r="AP11" s="66"/>
      <c r="AQ11" s="66"/>
      <c r="AR11" s="66"/>
      <c r="AS11" s="66"/>
      <c r="AT11" s="39" t="s">
        <v>220</v>
      </c>
      <c r="AU11" s="39" t="s">
        <v>221</v>
      </c>
      <c r="AV11" s="66"/>
      <c r="AW11" s="66"/>
      <c r="AX11" s="66"/>
    </row>
    <row r="12" spans="2:5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2:50" ht="20.100000000000001" customHeight="1" thickBot="1" x14ac:dyDescent="0.25">
      <c r="B13" s="3" t="s">
        <v>195</v>
      </c>
      <c r="C13" s="28">
        <v>287</v>
      </c>
      <c r="D13" s="28">
        <v>58</v>
      </c>
      <c r="E13" s="28">
        <v>2</v>
      </c>
      <c r="F13" s="28">
        <v>1</v>
      </c>
      <c r="G13" s="28">
        <v>377</v>
      </c>
      <c r="H13" s="28">
        <v>304</v>
      </c>
      <c r="I13" s="28">
        <v>104</v>
      </c>
      <c r="J13" s="28">
        <v>48</v>
      </c>
      <c r="K13" s="28">
        <v>0</v>
      </c>
      <c r="L13" s="28">
        <v>0</v>
      </c>
      <c r="M13" s="28">
        <v>148</v>
      </c>
      <c r="N13" s="28">
        <v>5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70</v>
      </c>
      <c r="V13" s="28">
        <v>10</v>
      </c>
      <c r="W13" s="28">
        <v>2</v>
      </c>
      <c r="X13" s="28">
        <v>1</v>
      </c>
      <c r="Y13" s="28">
        <v>159</v>
      </c>
      <c r="Z13" s="28">
        <v>146</v>
      </c>
      <c r="AA13" s="28">
        <v>100</v>
      </c>
      <c r="AB13" s="28">
        <v>0</v>
      </c>
      <c r="AC13" s="28">
        <v>0</v>
      </c>
      <c r="AD13" s="28">
        <v>0</v>
      </c>
      <c r="AE13" s="28">
        <v>56</v>
      </c>
      <c r="AF13" s="28">
        <v>146</v>
      </c>
      <c r="AG13" s="28">
        <v>13</v>
      </c>
      <c r="AH13" s="28">
        <v>0</v>
      </c>
      <c r="AI13" s="28">
        <v>0</v>
      </c>
      <c r="AJ13" s="28">
        <v>0</v>
      </c>
      <c r="AK13" s="28">
        <v>14</v>
      </c>
      <c r="AL13" s="28">
        <v>7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</row>
    <row r="14" spans="2:50" ht="20.100000000000001" customHeight="1" thickBot="1" x14ac:dyDescent="0.25">
      <c r="B14" s="3" t="s">
        <v>238</v>
      </c>
      <c r="C14" s="28">
        <v>74</v>
      </c>
      <c r="D14" s="28">
        <v>14</v>
      </c>
      <c r="E14" s="28">
        <v>1</v>
      </c>
      <c r="F14" s="28">
        <v>0</v>
      </c>
      <c r="G14" s="28">
        <v>88</v>
      </c>
      <c r="H14" s="28">
        <v>57</v>
      </c>
      <c r="I14" s="28">
        <v>23</v>
      </c>
      <c r="J14" s="28">
        <v>7</v>
      </c>
      <c r="K14" s="28">
        <v>0</v>
      </c>
      <c r="L14" s="28">
        <v>0</v>
      </c>
      <c r="M14" s="28">
        <v>29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33</v>
      </c>
      <c r="V14" s="28">
        <v>7</v>
      </c>
      <c r="W14" s="28">
        <v>1</v>
      </c>
      <c r="X14" s="28">
        <v>0</v>
      </c>
      <c r="Y14" s="28">
        <v>39</v>
      </c>
      <c r="Z14" s="28">
        <v>41</v>
      </c>
      <c r="AA14" s="28">
        <v>14</v>
      </c>
      <c r="AB14" s="28">
        <v>0</v>
      </c>
      <c r="AC14" s="28">
        <v>0</v>
      </c>
      <c r="AD14" s="28">
        <v>0</v>
      </c>
      <c r="AE14" s="28">
        <v>19</v>
      </c>
      <c r="AF14" s="28">
        <v>10</v>
      </c>
      <c r="AG14" s="28">
        <v>4</v>
      </c>
      <c r="AH14" s="28">
        <v>0</v>
      </c>
      <c r="AI14" s="28">
        <v>0</v>
      </c>
      <c r="AJ14" s="28">
        <v>0</v>
      </c>
      <c r="AK14" s="28">
        <v>1</v>
      </c>
      <c r="AL14" s="28">
        <v>3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1</v>
      </c>
    </row>
    <row r="15" spans="2:50" ht="20.100000000000001" customHeight="1" thickBot="1" x14ac:dyDescent="0.25">
      <c r="B15" s="3" t="s">
        <v>374</v>
      </c>
      <c r="C15" s="28">
        <v>981</v>
      </c>
      <c r="D15" s="28">
        <v>659</v>
      </c>
      <c r="E15" s="28">
        <v>27</v>
      </c>
      <c r="F15" s="28">
        <v>0</v>
      </c>
      <c r="G15" s="28">
        <v>1763</v>
      </c>
      <c r="H15" s="28">
        <v>1765</v>
      </c>
      <c r="I15" s="28">
        <v>361</v>
      </c>
      <c r="J15" s="28">
        <v>14</v>
      </c>
      <c r="K15" s="28">
        <v>0</v>
      </c>
      <c r="L15" s="28">
        <v>0</v>
      </c>
      <c r="M15" s="28">
        <v>375</v>
      </c>
      <c r="N15" s="28">
        <v>0</v>
      </c>
      <c r="O15" s="28">
        <v>4</v>
      </c>
      <c r="P15" s="28">
        <v>0</v>
      </c>
      <c r="Q15" s="28">
        <v>0</v>
      </c>
      <c r="R15" s="28">
        <v>0</v>
      </c>
      <c r="S15" s="28">
        <v>4</v>
      </c>
      <c r="T15" s="28">
        <v>10</v>
      </c>
      <c r="U15" s="28">
        <v>412</v>
      </c>
      <c r="V15" s="28">
        <v>645</v>
      </c>
      <c r="W15" s="28">
        <v>27</v>
      </c>
      <c r="X15" s="28">
        <v>0</v>
      </c>
      <c r="Y15" s="28">
        <v>1091</v>
      </c>
      <c r="Z15" s="28">
        <v>1441</v>
      </c>
      <c r="AA15" s="28">
        <v>179</v>
      </c>
      <c r="AB15" s="28">
        <v>0</v>
      </c>
      <c r="AC15" s="28">
        <v>0</v>
      </c>
      <c r="AD15" s="28">
        <v>0</v>
      </c>
      <c r="AE15" s="28">
        <v>248</v>
      </c>
      <c r="AF15" s="28">
        <v>287</v>
      </c>
      <c r="AG15" s="28">
        <v>24</v>
      </c>
      <c r="AH15" s="28">
        <v>0</v>
      </c>
      <c r="AI15" s="28">
        <v>0</v>
      </c>
      <c r="AJ15" s="28">
        <v>0</v>
      </c>
      <c r="AK15" s="28">
        <v>45</v>
      </c>
      <c r="AL15" s="28">
        <v>25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1</v>
      </c>
      <c r="AT15" s="28">
        <v>0</v>
      </c>
      <c r="AU15" s="28">
        <v>0</v>
      </c>
      <c r="AV15" s="28">
        <v>0</v>
      </c>
      <c r="AW15" s="28">
        <v>0</v>
      </c>
      <c r="AX15" s="28">
        <v>2</v>
      </c>
    </row>
    <row r="16" spans="2:5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20.100000000000001" customHeight="1" thickBot="1" x14ac:dyDescent="0.25">
      <c r="B19" s="3" t="s">
        <v>241</v>
      </c>
      <c r="C19" s="28">
        <v>176</v>
      </c>
      <c r="D19" s="28">
        <v>21</v>
      </c>
      <c r="E19" s="28">
        <v>0</v>
      </c>
      <c r="F19" s="28">
        <v>1</v>
      </c>
      <c r="G19" s="28">
        <v>200</v>
      </c>
      <c r="H19" s="28">
        <v>58</v>
      </c>
      <c r="I19" s="28">
        <v>89</v>
      </c>
      <c r="J19" s="28">
        <v>17</v>
      </c>
      <c r="K19" s="28">
        <v>0</v>
      </c>
      <c r="L19" s="28">
        <v>0</v>
      </c>
      <c r="M19" s="28">
        <v>106</v>
      </c>
      <c r="N19" s="28">
        <v>0</v>
      </c>
      <c r="O19" s="28">
        <v>1</v>
      </c>
      <c r="P19" s="28">
        <v>0</v>
      </c>
      <c r="Q19" s="28">
        <v>0</v>
      </c>
      <c r="R19" s="28">
        <v>0</v>
      </c>
      <c r="S19" s="28">
        <v>1</v>
      </c>
      <c r="T19" s="28">
        <v>0</v>
      </c>
      <c r="U19" s="28">
        <v>52</v>
      </c>
      <c r="V19" s="28">
        <v>2</v>
      </c>
      <c r="W19" s="28">
        <v>0</v>
      </c>
      <c r="X19" s="28">
        <v>1</v>
      </c>
      <c r="Y19" s="28">
        <v>52</v>
      </c>
      <c r="Z19" s="28">
        <v>37</v>
      </c>
      <c r="AA19" s="28">
        <v>13</v>
      </c>
      <c r="AB19" s="28">
        <v>0</v>
      </c>
      <c r="AC19" s="28">
        <v>0</v>
      </c>
      <c r="AD19" s="28">
        <v>0</v>
      </c>
      <c r="AE19" s="28">
        <v>18</v>
      </c>
      <c r="AF19" s="28">
        <v>18</v>
      </c>
      <c r="AG19" s="28">
        <v>20</v>
      </c>
      <c r="AH19" s="28">
        <v>2</v>
      </c>
      <c r="AI19" s="28">
        <v>0</v>
      </c>
      <c r="AJ19" s="28">
        <v>0</v>
      </c>
      <c r="AK19" s="28">
        <v>23</v>
      </c>
      <c r="AL19" s="28">
        <v>2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1</v>
      </c>
      <c r="AT19" s="28">
        <v>0</v>
      </c>
      <c r="AU19" s="28">
        <v>0</v>
      </c>
      <c r="AV19" s="28">
        <v>0</v>
      </c>
      <c r="AW19" s="28">
        <v>0</v>
      </c>
      <c r="AX19" s="28">
        <v>1</v>
      </c>
    </row>
    <row r="20" spans="2:50" ht="20.100000000000001" customHeight="1" thickBot="1" x14ac:dyDescent="0.25">
      <c r="B20" s="3" t="s">
        <v>242</v>
      </c>
      <c r="C20" s="28">
        <v>900</v>
      </c>
      <c r="D20" s="28">
        <v>312</v>
      </c>
      <c r="E20" s="28">
        <v>119</v>
      </c>
      <c r="F20" s="28">
        <v>5</v>
      </c>
      <c r="G20" s="28">
        <v>1230</v>
      </c>
      <c r="H20" s="28">
        <v>884</v>
      </c>
      <c r="I20" s="28">
        <v>343</v>
      </c>
      <c r="J20" s="28">
        <v>76</v>
      </c>
      <c r="K20" s="28">
        <v>0</v>
      </c>
      <c r="L20" s="28">
        <v>1</v>
      </c>
      <c r="M20" s="28">
        <v>420</v>
      </c>
      <c r="N20" s="28">
        <v>0</v>
      </c>
      <c r="O20" s="28">
        <v>1</v>
      </c>
      <c r="P20" s="28">
        <v>0</v>
      </c>
      <c r="Q20" s="28">
        <v>0</v>
      </c>
      <c r="R20" s="28">
        <v>0</v>
      </c>
      <c r="S20" s="28">
        <v>3</v>
      </c>
      <c r="T20" s="28">
        <v>0</v>
      </c>
      <c r="U20" s="28">
        <v>372</v>
      </c>
      <c r="V20" s="28">
        <v>224</v>
      </c>
      <c r="W20" s="28">
        <v>119</v>
      </c>
      <c r="X20" s="28">
        <v>4</v>
      </c>
      <c r="Y20" s="28">
        <v>617</v>
      </c>
      <c r="Z20" s="28">
        <v>702</v>
      </c>
      <c r="AA20" s="28">
        <v>80</v>
      </c>
      <c r="AB20" s="28">
        <v>0</v>
      </c>
      <c r="AC20" s="28">
        <v>0</v>
      </c>
      <c r="AD20" s="28">
        <v>0</v>
      </c>
      <c r="AE20" s="28">
        <v>74</v>
      </c>
      <c r="AF20" s="28">
        <v>159</v>
      </c>
      <c r="AG20" s="28">
        <v>104</v>
      </c>
      <c r="AH20" s="28">
        <v>12</v>
      </c>
      <c r="AI20" s="28">
        <v>0</v>
      </c>
      <c r="AJ20" s="28">
        <v>0</v>
      </c>
      <c r="AK20" s="28">
        <v>116</v>
      </c>
      <c r="AL20" s="28">
        <v>22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1</v>
      </c>
    </row>
    <row r="21" spans="2:50" ht="20.100000000000001" customHeight="1" thickBot="1" x14ac:dyDescent="0.25">
      <c r="B21" s="3" t="s">
        <v>243</v>
      </c>
      <c r="C21" s="28">
        <v>91</v>
      </c>
      <c r="D21" s="28">
        <v>31</v>
      </c>
      <c r="E21" s="28">
        <v>1</v>
      </c>
      <c r="F21" s="28">
        <v>1</v>
      </c>
      <c r="G21" s="28">
        <v>121</v>
      </c>
      <c r="H21" s="28">
        <v>143</v>
      </c>
      <c r="I21" s="28">
        <v>55</v>
      </c>
      <c r="J21" s="28">
        <v>30</v>
      </c>
      <c r="K21" s="28">
        <v>0</v>
      </c>
      <c r="L21" s="28">
        <v>0</v>
      </c>
      <c r="M21" s="28">
        <v>86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11</v>
      </c>
      <c r="V21" s="28">
        <v>1</v>
      </c>
      <c r="W21" s="28">
        <v>1</v>
      </c>
      <c r="X21" s="28">
        <v>0</v>
      </c>
      <c r="Y21" s="28">
        <v>8</v>
      </c>
      <c r="Z21" s="28">
        <v>118</v>
      </c>
      <c r="AA21" s="28">
        <v>13</v>
      </c>
      <c r="AB21" s="28">
        <v>0</v>
      </c>
      <c r="AC21" s="28">
        <v>0</v>
      </c>
      <c r="AD21" s="28">
        <v>1</v>
      </c>
      <c r="AE21" s="28">
        <v>12</v>
      </c>
      <c r="AF21" s="28">
        <v>16</v>
      </c>
      <c r="AG21" s="28">
        <v>12</v>
      </c>
      <c r="AH21" s="28">
        <v>0</v>
      </c>
      <c r="AI21" s="28">
        <v>0</v>
      </c>
      <c r="AJ21" s="28">
        <v>0</v>
      </c>
      <c r="AK21" s="28">
        <v>15</v>
      </c>
      <c r="AL21" s="28">
        <v>8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1</v>
      </c>
    </row>
    <row r="22" spans="2:5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20.100000000000001" customHeight="1" thickBot="1" x14ac:dyDescent="0.25">
      <c r="B24" s="3" t="s">
        <v>245</v>
      </c>
      <c r="C24" s="28">
        <v>6</v>
      </c>
      <c r="D24" s="28">
        <v>0</v>
      </c>
      <c r="E24" s="28">
        <v>0</v>
      </c>
      <c r="F24" s="28">
        <v>0</v>
      </c>
      <c r="G24" s="28">
        <v>10</v>
      </c>
      <c r="H24" s="28">
        <v>4</v>
      </c>
      <c r="I24" s="28">
        <v>6</v>
      </c>
      <c r="J24" s="28">
        <v>0</v>
      </c>
      <c r="K24" s="28">
        <v>0</v>
      </c>
      <c r="L24" s="28">
        <v>0</v>
      </c>
      <c r="M24" s="28">
        <v>10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3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1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</row>
    <row r="25" spans="2:50" ht="20.100000000000001" customHeight="1" thickBot="1" x14ac:dyDescent="0.25">
      <c r="B25" s="3" t="s">
        <v>246</v>
      </c>
      <c r="C25" s="28">
        <v>10</v>
      </c>
      <c r="D25" s="28">
        <v>0</v>
      </c>
      <c r="E25" s="28">
        <v>0</v>
      </c>
      <c r="F25" s="28">
        <v>0</v>
      </c>
      <c r="G25" s="28">
        <v>11</v>
      </c>
      <c r="H25" s="28">
        <v>14</v>
      </c>
      <c r="I25" s="28">
        <v>7</v>
      </c>
      <c r="J25" s="28">
        <v>0</v>
      </c>
      <c r="K25" s="28">
        <v>0</v>
      </c>
      <c r="L25" s="28">
        <v>0</v>
      </c>
      <c r="M25" s="28">
        <v>7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1</v>
      </c>
      <c r="V25" s="28">
        <v>0</v>
      </c>
      <c r="W25" s="28">
        <v>0</v>
      </c>
      <c r="X25" s="28">
        <v>0</v>
      </c>
      <c r="Y25" s="28">
        <v>1</v>
      </c>
      <c r="Z25" s="28">
        <v>7</v>
      </c>
      <c r="AA25" s="28">
        <v>1</v>
      </c>
      <c r="AB25" s="28">
        <v>0</v>
      </c>
      <c r="AC25" s="28">
        <v>0</v>
      </c>
      <c r="AD25" s="28">
        <v>0</v>
      </c>
      <c r="AE25" s="28">
        <v>2</v>
      </c>
      <c r="AF25" s="28">
        <v>3</v>
      </c>
      <c r="AG25" s="28">
        <v>1</v>
      </c>
      <c r="AH25" s="28">
        <v>0</v>
      </c>
      <c r="AI25" s="28">
        <v>0</v>
      </c>
      <c r="AJ25" s="28">
        <v>0</v>
      </c>
      <c r="AK25" s="28">
        <v>1</v>
      </c>
      <c r="AL25" s="28">
        <v>4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</row>
    <row r="26" spans="2:50" ht="20.100000000000001" customHeight="1" thickBot="1" x14ac:dyDescent="0.25">
      <c r="B26" s="4" t="s">
        <v>248</v>
      </c>
      <c r="C26" s="28">
        <v>118</v>
      </c>
      <c r="D26" s="28">
        <v>7</v>
      </c>
      <c r="E26" s="28">
        <v>0</v>
      </c>
      <c r="F26" s="28">
        <v>0</v>
      </c>
      <c r="G26" s="28">
        <v>120</v>
      </c>
      <c r="H26" s="28">
        <v>39</v>
      </c>
      <c r="I26" s="28">
        <v>33</v>
      </c>
      <c r="J26" s="28">
        <v>2</v>
      </c>
      <c r="K26" s="28">
        <v>0</v>
      </c>
      <c r="L26" s="28">
        <v>0</v>
      </c>
      <c r="M26" s="28">
        <v>35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61</v>
      </c>
      <c r="V26" s="28">
        <v>5</v>
      </c>
      <c r="W26" s="28">
        <v>0</v>
      </c>
      <c r="X26" s="28">
        <v>0</v>
      </c>
      <c r="Y26" s="28">
        <v>70</v>
      </c>
      <c r="Z26" s="28">
        <v>10</v>
      </c>
      <c r="AA26" s="28">
        <v>20</v>
      </c>
      <c r="AB26" s="28">
        <v>0</v>
      </c>
      <c r="AC26" s="28">
        <v>0</v>
      </c>
      <c r="AD26" s="28">
        <v>0</v>
      </c>
      <c r="AE26" s="28">
        <v>11</v>
      </c>
      <c r="AF26" s="28">
        <v>26</v>
      </c>
      <c r="AG26" s="28">
        <v>4</v>
      </c>
      <c r="AH26" s="28">
        <v>0</v>
      </c>
      <c r="AI26" s="28">
        <v>0</v>
      </c>
      <c r="AJ26" s="28">
        <v>0</v>
      </c>
      <c r="AK26" s="28">
        <v>4</v>
      </c>
      <c r="AL26" s="28">
        <v>3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</row>
    <row r="27" spans="2:50" ht="15" thickBot="1" x14ac:dyDescent="0.25">
      <c r="B27" s="5" t="s">
        <v>244</v>
      </c>
      <c r="C27" s="28">
        <v>796</v>
      </c>
      <c r="D27" s="28">
        <v>194</v>
      </c>
      <c r="E27" s="28">
        <v>41</v>
      </c>
      <c r="F27" s="28">
        <v>7</v>
      </c>
      <c r="G27" s="28">
        <v>964</v>
      </c>
      <c r="H27" s="28">
        <v>670</v>
      </c>
      <c r="I27" s="28">
        <v>354</v>
      </c>
      <c r="J27" s="28">
        <v>96</v>
      </c>
      <c r="K27" s="28">
        <v>7</v>
      </c>
      <c r="L27" s="28">
        <v>4</v>
      </c>
      <c r="M27" s="28">
        <v>459</v>
      </c>
      <c r="N27" s="28">
        <v>6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1</v>
      </c>
      <c r="U27" s="28">
        <v>289</v>
      </c>
      <c r="V27" s="28">
        <v>64</v>
      </c>
      <c r="W27" s="28">
        <v>34</v>
      </c>
      <c r="X27" s="28">
        <v>0</v>
      </c>
      <c r="Y27" s="28">
        <v>311</v>
      </c>
      <c r="Z27" s="28">
        <v>447</v>
      </c>
      <c r="AA27" s="28">
        <v>83</v>
      </c>
      <c r="AB27" s="28">
        <v>0</v>
      </c>
      <c r="AC27" s="28">
        <v>0</v>
      </c>
      <c r="AD27" s="28">
        <v>2</v>
      </c>
      <c r="AE27" s="28">
        <v>86</v>
      </c>
      <c r="AF27" s="28">
        <v>194</v>
      </c>
      <c r="AG27" s="28">
        <v>70</v>
      </c>
      <c r="AH27" s="28">
        <v>34</v>
      </c>
      <c r="AI27" s="28">
        <v>0</v>
      </c>
      <c r="AJ27" s="28">
        <v>1</v>
      </c>
      <c r="AK27" s="28">
        <v>107</v>
      </c>
      <c r="AL27" s="28">
        <v>22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1</v>
      </c>
      <c r="AX27" s="28">
        <v>0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84" t="s">
        <v>232</v>
      </c>
      <c r="D9" s="85"/>
      <c r="E9" s="85"/>
      <c r="F9" s="85"/>
      <c r="G9" s="85"/>
      <c r="H9" s="85"/>
      <c r="I9" s="85"/>
      <c r="J9" s="85"/>
    </row>
    <row r="10" spans="2:10" ht="41.25" customHeight="1" thickBot="1" x14ac:dyDescent="0.25">
      <c r="C10" s="40" t="s">
        <v>123</v>
      </c>
      <c r="D10" s="40" t="s">
        <v>124</v>
      </c>
      <c r="E10" s="40" t="s">
        <v>125</v>
      </c>
      <c r="F10" s="40" t="s">
        <v>126</v>
      </c>
      <c r="G10" s="44" t="s">
        <v>224</v>
      </c>
      <c r="H10" s="44" t="s">
        <v>225</v>
      </c>
      <c r="I10" s="44" t="s">
        <v>226</v>
      </c>
      <c r="J10" s="44" t="s">
        <v>227</v>
      </c>
    </row>
    <row r="11" spans="2:10" ht="20.100000000000001" customHeight="1" thickBot="1" x14ac:dyDescent="0.25">
      <c r="B11" s="48" t="s">
        <v>239</v>
      </c>
      <c r="C11" s="46" t="str">
        <f>IF('Relación Víctima_Denunciado '!C11=0,"-",'Relación Víctima_Denunciado '!C11/'Relación Víctima_Denunciado '!$L11)</f>
        <v>-</v>
      </c>
      <c r="D11" s="46" t="str">
        <f>IF('Relación Víctima_Denunciado '!D11=0,"-",'Relación Víctima_Denunciado '!D11/'Relación Víctima_Denunciado '!$L11)</f>
        <v>-</v>
      </c>
      <c r="E11" s="46" t="str">
        <f>IF('Relación Víctima_Denunciado '!E11=0,"-",'Relación Víctima_Denunciado '!E11/'Relación Víctima_Denunciado '!$L11)</f>
        <v>-</v>
      </c>
      <c r="F11" s="46" t="str">
        <f>IF('Relación Víctima_Denunciado '!F11=0,"-",'Relación Víctima_Denunciado '!F11/'Relación Víctima_Denunciado '!$L11)</f>
        <v>-</v>
      </c>
      <c r="G11" s="46" t="str">
        <f>IF('Relación Víctima_Denunciado '!H11=0,"-",'Relación Víctima_Denunciado '!H11/'Relación Víctima_Denunciado '!$L11)</f>
        <v>-</v>
      </c>
      <c r="H11" s="46" t="str">
        <f>IF('Relación Víctima_Denunciado '!I11=0,"-",'Relación Víctima_Denunciado '!I11/'Relación Víctima_Denunciado '!$L11)</f>
        <v>-</v>
      </c>
      <c r="I11" s="46" t="str">
        <f>IF('Relación Víctima_Denunciado '!J11=0,"-",'Relación Víctima_Denunciado '!J11/'Relación Víctima_Denunciado '!$L11)</f>
        <v>-</v>
      </c>
      <c r="J11" s="46" t="str">
        <f>IF('Relación Víctima_Denunciado '!K11=0,"-",'Relación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46">
        <f>IF('Relación Víctima_Denunciado '!C12=0,"-",'Relación Víctima_Denunciado '!C12/'Relación Víctima_Denunciado '!$L12)</f>
        <v>0.15384615384615385</v>
      </c>
      <c r="D12" s="46">
        <f>IF('Relación Víctima_Denunciado '!D12=0,"-",'Relación Víctima_Denunciado '!D12/'Relación Víctima_Denunciado '!$L12)</f>
        <v>7.6923076923076927E-2</v>
      </c>
      <c r="E12" s="46">
        <f>IF('Relación Víctima_Denunciado '!E12=0,"-",'Relación Víctima_Denunciado '!E12/'Relación Víctima_Denunciado '!$L12)</f>
        <v>0.11538461538461539</v>
      </c>
      <c r="F12" s="46">
        <f>IF('Relación Víctima_Denunciado '!F12=0,"-",'Relación Víctima_Denunciado '!F12/'Relación Víctima_Denunciado '!$L12)</f>
        <v>0.65384615384615385</v>
      </c>
      <c r="G12" s="46" t="str">
        <f>IF('Relación Víctima_Denunciado '!H12=0,"-",'Relación Víctima_Denunciado '!H12/'Relación Víctima_Denunciado '!$L12)</f>
        <v>-</v>
      </c>
      <c r="H12" s="46" t="str">
        <f>IF('Relación Víctima_Denunciado '!I12=0,"-",'Relación Víctima_Denunciado '!I12/'Relación Víctima_Denunciado '!$L12)</f>
        <v>-</v>
      </c>
      <c r="I12" s="46" t="str">
        <f>IF('Relación Víctima_Denunciado '!J12=0,"-",'Relación Víctima_Denunciado '!J12/'Relación Víctima_Denunciado '!$L12)</f>
        <v>-</v>
      </c>
      <c r="J12" s="46" t="str">
        <f>IF('Relación Víctima_Denunciado '!K12=0,"-",'Relación Víctima_Denunciado '!K12/'Relación Víctima_Denunciado '!$L12)</f>
        <v>-</v>
      </c>
    </row>
    <row r="13" spans="2:10" ht="20.100000000000001" customHeight="1" thickBot="1" x14ac:dyDescent="0.25">
      <c r="B13" s="3" t="s">
        <v>238</v>
      </c>
      <c r="C13" s="46">
        <f>IF('Relación Víctima_Denunciado '!C13=0,"-",'Relación Víctima_Denunciado '!C13/'Relación Víctima_Denunciado '!$L13)</f>
        <v>0.15789473684210525</v>
      </c>
      <c r="D13" s="46" t="str">
        <f>IF('Relación Víctima_Denunciado '!D13=0,"-",'Relación Víctima_Denunciado '!D13/'Relación Víctima_Denunciado '!$L13)</f>
        <v>-</v>
      </c>
      <c r="E13" s="46">
        <f>IF('Relación Víctima_Denunciado '!E13=0,"-",'Relación Víctima_Denunciado '!E13/'Relación Víctima_Denunciado '!$L13)</f>
        <v>0.36842105263157893</v>
      </c>
      <c r="F13" s="46">
        <f>IF('Relación Víctima_Denunciado '!F13=0,"-",'Relación Víctima_Denunciado '!F13/'Relación Víctima_Denunciado '!$L13)</f>
        <v>0.47368421052631576</v>
      </c>
      <c r="G13" s="46" t="str">
        <f>IF('Relación Víctima_Denunciado '!H13=0,"-",'Relación Víctima_Denunciado '!H13/'Relación Víctima_Denunciado '!$L13)</f>
        <v>-</v>
      </c>
      <c r="H13" s="46" t="str">
        <f>IF('Relación Víctima_Denunciado '!I13=0,"-",'Relación Víctima_Denunciado '!I13/'Relación Víctima_Denunciado '!$L13)</f>
        <v>-</v>
      </c>
      <c r="I13" s="46" t="str">
        <f>IF('Relación Víctima_Denunciado '!J13=0,"-",'Relación Víctima_Denunciado '!J13/'Relación Víctima_Denunciado '!$L13)</f>
        <v>-</v>
      </c>
      <c r="J13" s="46" t="str">
        <f>IF('Relación Víctima_Denunciado '!K13=0,"-",'Relación Víctima_Denunciado '!K13/'Relación Víctima_Denunciado '!$L13)</f>
        <v>-</v>
      </c>
    </row>
    <row r="14" spans="2:10" ht="20.100000000000001" customHeight="1" thickBot="1" x14ac:dyDescent="0.25">
      <c r="B14" s="3" t="s">
        <v>374</v>
      </c>
      <c r="C14" s="46">
        <f>IF('Relación Víctima_Denunciado '!C14=0,"-",'Relación Víctima_Denunciado '!C14/'Relación Víctima_Denunciado '!$L14)</f>
        <v>0.15934065934065933</v>
      </c>
      <c r="D14" s="46">
        <f>IF('Relación Víctima_Denunciado '!D14=0,"-",'Relación Víctima_Denunciado '!D14/'Relación Víctima_Denunciado '!$L14)</f>
        <v>0.16483516483516483</v>
      </c>
      <c r="E14" s="46">
        <f>IF('Relación Víctima_Denunciado '!E14=0,"-",'Relación Víctima_Denunciado '!E14/'Relación Víctima_Denunciado '!$L14)</f>
        <v>0.2967032967032967</v>
      </c>
      <c r="F14" s="46">
        <f>IF('Relación Víctima_Denunciado '!F14=0,"-",'Relación Víctima_Denunciado '!F14/'Relación Víctima_Denunciado '!$L14)</f>
        <v>0.35164835164835168</v>
      </c>
      <c r="G14" s="46">
        <f>IF('Relación Víctima_Denunciado '!H14=0,"-",'Relación Víctima_Denunciado '!H14/'Relación Víctima_Denunciado '!$L14)</f>
        <v>1.6483516483516484E-2</v>
      </c>
      <c r="H14" s="46">
        <f>IF('Relación Víctima_Denunciado '!I14=0,"-",'Relación Víctima_Denunciado '!I14/'Relación Víctima_Denunciado '!$L14)</f>
        <v>1.098901098901099E-2</v>
      </c>
      <c r="I14" s="46" t="str">
        <f>IF('Relación Víctima_Denunciado '!J14=0,"-",'Relación Víctima_Denunciado '!J14/'Relación Víctima_Denunciado '!$L14)</f>
        <v>-</v>
      </c>
      <c r="J14" s="46" t="str">
        <f>IF('Relación Víctima_Denunciado '!K14=0,"-",'Relación Víctima_Denunciado '!K14/'Relación Víctima_Denunciado '!$L14)</f>
        <v>-</v>
      </c>
    </row>
    <row r="15" spans="2:10" ht="20.100000000000001" customHeight="1" thickBot="1" x14ac:dyDescent="0.25">
      <c r="B15" s="3"/>
      <c r="C15" s="46"/>
      <c r="D15" s="46"/>
      <c r="E15" s="46"/>
      <c r="F15" s="46"/>
      <c r="G15" s="46"/>
      <c r="H15" s="46"/>
      <c r="I15" s="46"/>
      <c r="J15" s="46"/>
    </row>
    <row r="16" spans="2:10" ht="20.100000000000001" customHeight="1" thickBot="1" x14ac:dyDescent="0.25">
      <c r="B16" s="47" t="s">
        <v>240</v>
      </c>
      <c r="C16" s="46"/>
      <c r="D16" s="46"/>
      <c r="E16" s="46"/>
      <c r="F16" s="46"/>
      <c r="G16" s="46"/>
      <c r="H16" s="46"/>
      <c r="I16" s="46"/>
      <c r="J16" s="46"/>
    </row>
    <row r="17" spans="2:10" ht="20.100000000000001" customHeight="1" thickBot="1" x14ac:dyDescent="0.25">
      <c r="B17" s="47" t="s">
        <v>247</v>
      </c>
      <c r="C17" s="46"/>
      <c r="D17" s="46"/>
      <c r="E17" s="46"/>
      <c r="F17" s="46"/>
      <c r="G17" s="46"/>
      <c r="H17" s="46"/>
      <c r="I17" s="46"/>
      <c r="J17" s="46"/>
    </row>
    <row r="18" spans="2:10" ht="20.100000000000001" customHeight="1" thickBot="1" x14ac:dyDescent="0.25">
      <c r="B18" s="3" t="s">
        <v>241</v>
      </c>
      <c r="C18" s="46">
        <f>IF('Relación Víctima_Denunciado '!C18=0,"-",'Relación Víctima_Denunciado '!C18/'Relación Víctima_Denunciado '!$L18)</f>
        <v>0.14814814814814814</v>
      </c>
      <c r="D18" s="46" t="str">
        <f>IF('Relación Víctima_Denunciado '!D18=0,"-",'Relación Víctima_Denunciado '!D18/'Relación Víctima_Denunciado '!$L18)</f>
        <v>-</v>
      </c>
      <c r="E18" s="46">
        <f>IF('Relación Víctima_Denunciado '!E18=0,"-",'Relación Víctima_Denunciado '!E18/'Relación Víctima_Denunciado '!$L18)</f>
        <v>0.48148148148148145</v>
      </c>
      <c r="F18" s="46">
        <f>IF('Relación Víctima_Denunciado '!F18=0,"-",'Relación Víctima_Denunciado '!F18/'Relación Víctima_Denunciado '!$L18)</f>
        <v>0.37037037037037035</v>
      </c>
      <c r="G18" s="46" t="str">
        <f>IF('Relación Víctima_Denunciado '!H18=0,"-",'Relación Víctima_Denunciado '!H18/'Relación Víctima_Denunciado '!$L18)</f>
        <v>-</v>
      </c>
      <c r="H18" s="46" t="str">
        <f>IF('Relación Víctima_Denunciado '!I18=0,"-",'Relación Víctima_Denunciado '!I18/'Relación Víctima_Denunciado '!$L18)</f>
        <v>-</v>
      </c>
      <c r="I18" s="46" t="str">
        <f>IF('Relación Víctima_Denunciado '!J18=0,"-",'Relación Víctima_Denunciado '!J18/'Relación Víctima_Denunciado '!$L18)</f>
        <v>-</v>
      </c>
      <c r="J18" s="46" t="str">
        <f>IF('Relación Víctima_Denunciado '!K18=0,"-",'Relación Víctima_Denunciado '!K18/'Relación Víctima_Denunciado '!$L18)</f>
        <v>-</v>
      </c>
    </row>
    <row r="19" spans="2:10" ht="20.100000000000001" customHeight="1" thickBot="1" x14ac:dyDescent="0.25">
      <c r="B19" s="3" t="s">
        <v>242</v>
      </c>
      <c r="C19" s="46">
        <f>IF('Relación Víctima_Denunciado '!C19=0,"-",'Relación Víctima_Denunciado '!C19/'Relación Víctima_Denunciado '!$L19)</f>
        <v>0.11961722488038277</v>
      </c>
      <c r="D19" s="46">
        <f>IF('Relación Víctima_Denunciado '!D19=0,"-",'Relación Víctima_Denunciado '!D19/'Relación Víctima_Denunciado '!$L19)</f>
        <v>3.3492822966507178E-2</v>
      </c>
      <c r="E19" s="46">
        <f>IF('Relación Víctima_Denunciado '!E19=0,"-",'Relación Víctima_Denunciado '!E19/'Relación Víctima_Denunciado '!$L19)</f>
        <v>0.30143540669856461</v>
      </c>
      <c r="F19" s="46">
        <f>IF('Relación Víctima_Denunciado '!F19=0,"-",'Relación Víctima_Denunciado '!F19/'Relación Víctima_Denunciado '!$L19)</f>
        <v>0.54545454545454541</v>
      </c>
      <c r="G19" s="46" t="str">
        <f>IF('Relación Víctima_Denunciado '!H19=0,"-",'Relación Víctima_Denunciado '!H19/'Relación Víctima_Denunciado '!$L19)</f>
        <v>-</v>
      </c>
      <c r="H19" s="46" t="str">
        <f>IF('Relación Víctima_Denunciado '!I19=0,"-",'Relación Víctima_Denunciado '!I19/'Relación Víctima_Denunciado '!$L19)</f>
        <v>-</v>
      </c>
      <c r="I19" s="46" t="str">
        <f>IF('Relación Víctima_Denunciado '!J19=0,"-",'Relación Víctima_Denunciado '!J19/'Relación Víctima_Denunciado '!$L19)</f>
        <v>-</v>
      </c>
      <c r="J19" s="46" t="str">
        <f>IF('Relación Víctima_Denunciado '!K19=0,"-",'Relación Víctima_Denunciado '!K19/'Relación Víctima_Denunciado '!$L19)</f>
        <v>-</v>
      </c>
    </row>
    <row r="20" spans="2:10" ht="20.100000000000001" customHeight="1" thickBot="1" x14ac:dyDescent="0.25">
      <c r="B20" s="3" t="s">
        <v>243</v>
      </c>
      <c r="C20" s="46">
        <f>IF('Relación Víctima_Denunciado '!C20=0,"-",'Relación Víctima_Denunciado '!C20/'Relación Víctima_Denunciado '!$L20)</f>
        <v>5.7142857142857141E-2</v>
      </c>
      <c r="D20" s="46">
        <f>IF('Relación Víctima_Denunciado '!D20=0,"-",'Relación Víctima_Denunciado '!D20/'Relación Víctima_Denunciado '!$L20)</f>
        <v>5.7142857142857141E-2</v>
      </c>
      <c r="E20" s="46">
        <f>IF('Relación Víctima_Denunciado '!E20=0,"-",'Relación Víctima_Denunciado '!E20/'Relación Víctima_Denunciado '!$L20)</f>
        <v>0.45714285714285713</v>
      </c>
      <c r="F20" s="46">
        <f>IF('Relación Víctima_Denunciado '!F20=0,"-",'Relación Víctima_Denunciado '!F20/'Relación Víctima_Denunciado '!$L20)</f>
        <v>0.42857142857142855</v>
      </c>
      <c r="G20" s="46" t="str">
        <f>IF('Relación Víctima_Denunciado '!H20=0,"-",'Relación Víctima_Denunciado '!H20/'Relación Víctima_Denunciado '!$L20)</f>
        <v>-</v>
      </c>
      <c r="H20" s="46" t="str">
        <f>IF('Relación Víctima_Denunciado '!I20=0,"-",'Relación Víctima_Denunciado '!I20/'Relación Víctima_Denunciado '!$L20)</f>
        <v>-</v>
      </c>
      <c r="I20" s="46" t="str">
        <f>IF('Relación Víctima_Denunciado '!J20=0,"-",'Relación Víctima_Denunciado '!J20/'Relación Víctima_Denunciado '!$L20)</f>
        <v>-</v>
      </c>
      <c r="J20" s="46" t="str">
        <f>IF('Relación Víctima_Denunciado '!K20=0,"-",'Relación Víctima_Denunciado '!K20/'Relación Víctima_Denunciado '!$L20)</f>
        <v>-</v>
      </c>
    </row>
    <row r="21" spans="2:10" ht="20.100000000000001" customHeight="1" thickBot="1" x14ac:dyDescent="0.25">
      <c r="B21" s="3"/>
      <c r="C21" s="46"/>
      <c r="D21" s="46"/>
      <c r="E21" s="46"/>
      <c r="F21" s="46"/>
      <c r="G21" s="46"/>
      <c r="H21" s="46"/>
      <c r="I21" s="46"/>
      <c r="J21" s="46"/>
    </row>
    <row r="22" spans="2:10" ht="20.100000000000001" customHeight="1" thickBot="1" x14ac:dyDescent="0.25">
      <c r="B22" s="47" t="s">
        <v>166</v>
      </c>
      <c r="C22" s="46"/>
      <c r="D22" s="46"/>
      <c r="E22" s="46"/>
      <c r="F22" s="46"/>
      <c r="G22" s="46"/>
      <c r="H22" s="46"/>
      <c r="I22" s="46"/>
      <c r="J22" s="46"/>
    </row>
    <row r="23" spans="2:10" ht="20.100000000000001" customHeight="1" thickBot="1" x14ac:dyDescent="0.25">
      <c r="B23" s="3" t="s">
        <v>245</v>
      </c>
      <c r="C23" s="46" t="str">
        <f>IF('Relación Víctima_Denunciado '!C23=0,"-",'Relación Víctima_Denunciado '!C23/'Relación Víctima_Denunciado '!$L23)</f>
        <v>-</v>
      </c>
      <c r="D23" s="46" t="str">
        <f>IF('Relación Víctima_Denunciado '!D23=0,"-",'Relación Víctima_Denunciado '!D23/'Relación Víctima_Denunciado '!$L23)</f>
        <v>-</v>
      </c>
      <c r="E23" s="46" t="str">
        <f>IF('Relación Víctima_Denunciado '!E23=0,"-",'Relación Víctima_Denunciado '!E23/'Relación Víctima_Denunciado '!$L23)</f>
        <v>-</v>
      </c>
      <c r="F23" s="46">
        <f>IF('Relación Víctima_Denunciado '!F23=0,"-",'Relación Víctima_Denunciado '!F23/'Relación Víctima_Denunciado '!$L23)</f>
        <v>1</v>
      </c>
      <c r="G23" s="46" t="str">
        <f>IF('Relación Víctima_Denunciado '!H23=0,"-",'Relación Víctima_Denunciado '!H23/'Relación Víctima_Denunciado '!$L23)</f>
        <v>-</v>
      </c>
      <c r="H23" s="46" t="str">
        <f>IF('Relación Víctima_Denunciado '!I23=0,"-",'Relación Víctima_Denunciado '!I23/'Relación Víctima_Denunciado '!$L23)</f>
        <v>-</v>
      </c>
      <c r="I23" s="46" t="str">
        <f>IF('Relación Víctima_Denunciado '!J23=0,"-",'Relación Víctima_Denunciado '!J23/'Relación Víctima_Denunciado '!$L23)</f>
        <v>-</v>
      </c>
      <c r="J23" s="46" t="str">
        <f>IF('Relación Víctima_Denunciado '!K23=0,"-",'Relación Víctima_Denunciado '!K23/'Relación Víctima_Denunciado '!$L23)</f>
        <v>-</v>
      </c>
    </row>
    <row r="24" spans="2:10" ht="20.100000000000001" customHeight="1" thickBot="1" x14ac:dyDescent="0.25">
      <c r="B24" s="3" t="s">
        <v>246</v>
      </c>
      <c r="C24" s="46" t="str">
        <f>IF('Relación Víctima_Denunciado '!C24=0,"-",'Relación Víctima_Denunciado '!C24/'Relación Víctima_Denunciado '!$L24)</f>
        <v>-</v>
      </c>
      <c r="D24" s="46" t="str">
        <f>IF('Relación Víctima_Denunciado '!D24=0,"-",'Relación Víctima_Denunciado '!D24/'Relación Víctima_Denunciado '!$L24)</f>
        <v>-</v>
      </c>
      <c r="E24" s="46">
        <f>IF('Relación Víctima_Denunciado '!E24=0,"-",'Relación Víctima_Denunciado '!E24/'Relación Víctima_Denunciado '!$L24)</f>
        <v>0.25</v>
      </c>
      <c r="F24" s="46">
        <f>IF('Relación Víctima_Denunciado '!F24=0,"-",'Relación Víctima_Denunciado '!F24/'Relación Víctima_Denunciado '!$L24)</f>
        <v>0.75</v>
      </c>
      <c r="G24" s="46" t="str">
        <f>IF('Relación Víctima_Denunciado '!H24=0,"-",'Relación Víctima_Denunciado '!H24/'Relación Víctima_Denunciado '!$L24)</f>
        <v>-</v>
      </c>
      <c r="H24" s="46" t="str">
        <f>IF('Relación Víctima_Denunciado '!I24=0,"-",'Relación Víctima_Denunciado '!I24/'Relación Víctima_Denunciado '!$L24)</f>
        <v>-</v>
      </c>
      <c r="I24" s="46" t="str">
        <f>IF('Relación Víctima_Denunciado '!J24=0,"-",'Relación Víctima_Denunciado '!J24/'Relación Víctima_Denunciado '!$L24)</f>
        <v>-</v>
      </c>
      <c r="J24" s="46" t="str">
        <f>IF('Relación Víctima_Denunciado '!K24=0,"-",'Relación Víctima_Denunciado '!K24/'Relación Víctima_Denunciado '!$L24)</f>
        <v>-</v>
      </c>
    </row>
    <row r="25" spans="2:10" ht="20.100000000000001" customHeight="1" thickBot="1" x14ac:dyDescent="0.25">
      <c r="B25" s="4" t="s">
        <v>248</v>
      </c>
      <c r="C25" s="46">
        <f>IF('Relación Víctima_Denunciado '!C25=0,"-",'Relación Víctima_Denunciado '!C25/'Relación Víctima_Denunciado '!$L25)</f>
        <v>6.8965517241379309E-2</v>
      </c>
      <c r="D25" s="46" t="str">
        <f>IF('Relación Víctima_Denunciado '!D25=0,"-",'Relación Víctima_Denunciado '!D25/'Relación Víctima_Denunciado '!$L25)</f>
        <v>-</v>
      </c>
      <c r="E25" s="46">
        <f>IF('Relación Víctima_Denunciado '!E25=0,"-",'Relación Víctima_Denunciado '!E25/'Relación Víctima_Denunciado '!$L25)</f>
        <v>0.34482758620689657</v>
      </c>
      <c r="F25" s="46">
        <f>IF('Relación Víctima_Denunciado '!F25=0,"-",'Relación Víctima_Denunciado '!F25/'Relación Víctima_Denunciado '!$L25)</f>
        <v>0.58620689655172409</v>
      </c>
      <c r="G25" s="46" t="str">
        <f>IF('Relación Víctima_Denunciado '!H25=0,"-",'Relación Víctima_Denunciado '!H25/'Relación Víctima_Denunciado '!$L25)</f>
        <v>-</v>
      </c>
      <c r="H25" s="46" t="str">
        <f>IF('Relación Víctima_Denunciado '!I25=0,"-",'Relación Víctima_Denunciado '!I25/'Relación Víctima_Denunciado '!$L25)</f>
        <v>-</v>
      </c>
      <c r="I25" s="46" t="str">
        <f>IF('Relación Víctima_Denunciado '!J25=0,"-",'Relación Víctima_Denunciado '!J25/'Relación Víctima_Denunciado '!$L25)</f>
        <v>-</v>
      </c>
      <c r="J25" s="46" t="str">
        <f>IF('Relación Víctima_Denunciado '!K25=0,"-",'Relación Víctima_Denunciado '!K25/'Relación Víctima_Denunciado '!$L25)</f>
        <v>-</v>
      </c>
    </row>
    <row r="26" spans="2:10" ht="20.100000000000001" customHeight="1" thickBot="1" x14ac:dyDescent="0.25">
      <c r="B26" s="5" t="s">
        <v>244</v>
      </c>
      <c r="C26" s="46">
        <f>IF('Relación Víctima_Denunciado '!C26=0,"-",'Relación Víctima_Denunciado '!C26/'Relación Víctima_Denunciado '!$L26)</f>
        <v>0.14136125654450263</v>
      </c>
      <c r="D26" s="46">
        <f>IF('Relación Víctima_Denunciado '!D26=0,"-",'Relación Víctima_Denunciado '!D26/'Relación Víctima_Denunciado '!$L26)</f>
        <v>0.15706806282722513</v>
      </c>
      <c r="E26" s="46">
        <f>IF('Relación Víctima_Denunciado '!E26=0,"-",'Relación Víctima_Denunciado '!E26/'Relación Víctima_Denunciado '!$L26)</f>
        <v>0.21989528795811519</v>
      </c>
      <c r="F26" s="46">
        <f>IF('Relación Víctima_Denunciado '!F26=0,"-",'Relación Víctima_Denunciado '!F26/'Relación Víctima_Denunciado '!$L26)</f>
        <v>0.48167539267015708</v>
      </c>
      <c r="G26" s="46" t="str">
        <f>IF('Relación Víctima_Denunciado '!H26=0,"-",'Relación Víctima_Denunciado '!H26/'Relación Víctima_Denunciado '!$L26)</f>
        <v>-</v>
      </c>
      <c r="H26" s="46" t="str">
        <f>IF('Relación Víctima_Denunciado '!I26=0,"-",'Relación Víctima_Denunciado '!I26/'Relación Víctima_Denunciado '!$L26)</f>
        <v>-</v>
      </c>
      <c r="I26" s="46" t="str">
        <f>IF('Relación Víctima_Denunciado '!J26=0,"-",'Relación Víctima_Denunciado '!J26/'Relación Víctima_Denunciado '!$L26)</f>
        <v>-</v>
      </c>
      <c r="J26" s="46" t="str">
        <f>IF('Relación Víctima_Denunciado '!K26=0,"-",'Relación Víctima_Denunciado '!K26/'Relación Víctima_Denunciado '!$L26)</f>
        <v>-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91" t="s">
        <v>127</v>
      </c>
      <c r="D9" s="91" t="s">
        <v>128</v>
      </c>
      <c r="E9" s="91" t="s">
        <v>129</v>
      </c>
      <c r="F9" s="91" t="s">
        <v>237</v>
      </c>
      <c r="G9" s="89" t="s">
        <v>130</v>
      </c>
      <c r="H9" s="91" t="s">
        <v>146</v>
      </c>
      <c r="I9" s="91" t="s">
        <v>131</v>
      </c>
      <c r="J9" s="91" t="s">
        <v>132</v>
      </c>
      <c r="K9" s="92"/>
      <c r="L9" s="92"/>
      <c r="M9" s="91" t="s">
        <v>133</v>
      </c>
      <c r="N9" s="91" t="s">
        <v>134</v>
      </c>
      <c r="O9" s="91" t="s">
        <v>135</v>
      </c>
      <c r="P9" s="92" t="s">
        <v>136</v>
      </c>
      <c r="Q9" s="92" t="s">
        <v>137</v>
      </c>
      <c r="R9" s="89" t="s">
        <v>138</v>
      </c>
      <c r="S9" s="89" t="s">
        <v>139</v>
      </c>
      <c r="T9" s="89" t="s">
        <v>205</v>
      </c>
      <c r="U9" s="89" t="s">
        <v>140</v>
      </c>
    </row>
    <row r="10" spans="2:21" ht="81" customHeight="1" thickBot="1" x14ac:dyDescent="0.25">
      <c r="C10" s="91"/>
      <c r="D10" s="91"/>
      <c r="E10" s="91"/>
      <c r="F10" s="91"/>
      <c r="G10" s="93"/>
      <c r="H10" s="91"/>
      <c r="I10" s="91"/>
      <c r="J10" s="43" t="s">
        <v>141</v>
      </c>
      <c r="K10" s="43" t="s">
        <v>142</v>
      </c>
      <c r="L10" s="43" t="s">
        <v>143</v>
      </c>
      <c r="M10" s="91"/>
      <c r="N10" s="91"/>
      <c r="O10" s="43" t="s">
        <v>34</v>
      </c>
      <c r="P10" s="43" t="s">
        <v>144</v>
      </c>
      <c r="Q10" s="43" t="s">
        <v>145</v>
      </c>
      <c r="R10" s="90"/>
      <c r="S10" s="90"/>
      <c r="T10" s="90"/>
      <c r="U10" s="90"/>
    </row>
    <row r="11" spans="2:2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20.100000000000001" customHeight="1" thickBot="1" x14ac:dyDescent="0.25">
      <c r="B12" s="3" t="s">
        <v>195</v>
      </c>
      <c r="C12" s="28">
        <v>161</v>
      </c>
      <c r="D12" s="28">
        <v>90</v>
      </c>
      <c r="E12" s="28">
        <v>71</v>
      </c>
      <c r="F12" s="28">
        <v>0</v>
      </c>
      <c r="G12" s="28">
        <v>199</v>
      </c>
      <c r="H12" s="28">
        <v>7</v>
      </c>
      <c r="I12" s="28">
        <v>1</v>
      </c>
      <c r="J12" s="28">
        <v>134</v>
      </c>
      <c r="K12" s="28">
        <v>0</v>
      </c>
      <c r="L12" s="28">
        <v>45</v>
      </c>
      <c r="M12" s="28">
        <v>7</v>
      </c>
      <c r="N12" s="28">
        <v>5</v>
      </c>
      <c r="O12" s="28">
        <v>0</v>
      </c>
      <c r="P12" s="28">
        <v>0</v>
      </c>
      <c r="Q12" s="28">
        <v>0</v>
      </c>
      <c r="R12" s="50">
        <f>O12/G12</f>
        <v>0</v>
      </c>
      <c r="S12" s="50">
        <f>O12/C12</f>
        <v>0</v>
      </c>
      <c r="T12" s="49">
        <f>'Órdenes según Instancia'!AB13/'Denuncias-Renuncias'!G12</f>
        <v>0.1306532663316583</v>
      </c>
      <c r="U12" s="49">
        <f>'Órdenes según Instancia'!AB13/'Denuncias-Renuncias'!C12</f>
        <v>0.16149068322981366</v>
      </c>
    </row>
    <row r="13" spans="2:21" ht="20.100000000000001" customHeight="1" thickBot="1" x14ac:dyDescent="0.25">
      <c r="B13" s="3" t="s">
        <v>238</v>
      </c>
      <c r="C13" s="28">
        <v>64</v>
      </c>
      <c r="D13" s="28">
        <v>38</v>
      </c>
      <c r="E13" s="28">
        <v>26</v>
      </c>
      <c r="F13" s="28">
        <v>0</v>
      </c>
      <c r="G13" s="28">
        <v>68</v>
      </c>
      <c r="H13" s="28">
        <v>0</v>
      </c>
      <c r="I13" s="28">
        <v>0</v>
      </c>
      <c r="J13" s="28">
        <v>48</v>
      </c>
      <c r="K13" s="28">
        <v>0</v>
      </c>
      <c r="L13" s="28">
        <v>11</v>
      </c>
      <c r="M13" s="28">
        <v>5</v>
      </c>
      <c r="N13" s="28">
        <v>4</v>
      </c>
      <c r="O13" s="28">
        <v>1</v>
      </c>
      <c r="P13" s="28">
        <v>1</v>
      </c>
      <c r="Q13" s="28">
        <v>0</v>
      </c>
      <c r="R13" s="50">
        <f t="shared" ref="R13:R26" si="0">O13/G13</f>
        <v>1.4705882352941176E-2</v>
      </c>
      <c r="S13" s="50">
        <f t="shared" ref="S13:S26" si="1">O13/C13</f>
        <v>1.5625E-2</v>
      </c>
      <c r="T13" s="49">
        <f>'Órdenes según Instancia'!AB14/'Denuncias-Renuncias'!G13</f>
        <v>0.27941176470588236</v>
      </c>
      <c r="U13" s="49">
        <f>'Órdenes según Instancia'!AB14/'Denuncias-Renuncias'!C13</f>
        <v>0.296875</v>
      </c>
    </row>
    <row r="14" spans="2:21" ht="20.100000000000001" customHeight="1" thickBot="1" x14ac:dyDescent="0.25">
      <c r="B14" s="3" t="s">
        <v>374</v>
      </c>
      <c r="C14" s="28">
        <v>1336</v>
      </c>
      <c r="D14" s="28">
        <v>905</v>
      </c>
      <c r="E14" s="28">
        <v>431</v>
      </c>
      <c r="F14" s="28">
        <v>8</v>
      </c>
      <c r="G14" s="28">
        <v>1362</v>
      </c>
      <c r="H14" s="28">
        <v>13</v>
      </c>
      <c r="I14" s="28">
        <v>0</v>
      </c>
      <c r="J14" s="28">
        <v>1078</v>
      </c>
      <c r="K14" s="28">
        <v>42</v>
      </c>
      <c r="L14" s="28">
        <v>141</v>
      </c>
      <c r="M14" s="28">
        <v>88</v>
      </c>
      <c r="N14" s="28">
        <v>0</v>
      </c>
      <c r="O14" s="28">
        <v>172</v>
      </c>
      <c r="P14" s="28">
        <v>111</v>
      </c>
      <c r="Q14" s="28">
        <v>61</v>
      </c>
      <c r="R14" s="50">
        <f t="shared" si="0"/>
        <v>0.12628487518355361</v>
      </c>
      <c r="S14" s="50">
        <f t="shared" si="1"/>
        <v>0.12874251497005987</v>
      </c>
      <c r="T14" s="49">
        <f>'Órdenes según Instancia'!AB15/'Denuncias-Renuncias'!G14</f>
        <v>0.12995594713656389</v>
      </c>
      <c r="U14" s="49">
        <f>'Órdenes según Instancia'!AB15/'Denuncias-Renuncias'!C14</f>
        <v>0.13248502994011976</v>
      </c>
    </row>
    <row r="15" spans="2:2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0"/>
      <c r="S15" s="50"/>
      <c r="T15" s="49"/>
      <c r="U15" s="49"/>
    </row>
    <row r="16" spans="2:2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50"/>
      <c r="S16" s="50"/>
      <c r="T16" s="49"/>
      <c r="U16" s="49"/>
    </row>
    <row r="17" spans="2:2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50"/>
      <c r="S17" s="50"/>
      <c r="T17" s="49"/>
      <c r="U17" s="49"/>
    </row>
    <row r="18" spans="2:21" ht="20.100000000000001" customHeight="1" thickBot="1" x14ac:dyDescent="0.25">
      <c r="B18" s="3" t="s">
        <v>241</v>
      </c>
      <c r="C18" s="28">
        <v>172</v>
      </c>
      <c r="D18" s="28">
        <v>95</v>
      </c>
      <c r="E18" s="28">
        <v>77</v>
      </c>
      <c r="F18" s="28">
        <v>0</v>
      </c>
      <c r="G18" s="28">
        <v>172</v>
      </c>
      <c r="H18" s="28">
        <v>1</v>
      </c>
      <c r="I18" s="28">
        <v>0</v>
      </c>
      <c r="J18" s="28">
        <v>149</v>
      </c>
      <c r="K18" s="28">
        <v>2</v>
      </c>
      <c r="L18" s="28">
        <v>3</v>
      </c>
      <c r="M18" s="28">
        <v>17</v>
      </c>
      <c r="N18" s="28">
        <v>0</v>
      </c>
      <c r="O18" s="28">
        <v>26</v>
      </c>
      <c r="P18" s="28">
        <v>13</v>
      </c>
      <c r="Q18" s="28">
        <v>13</v>
      </c>
      <c r="R18" s="50"/>
      <c r="S18" s="50">
        <f t="shared" si="1"/>
        <v>0.15116279069767441</v>
      </c>
      <c r="T18" s="49">
        <f>'Órdenes según Instancia'!AB19/'Denuncias-Renuncias'!G18</f>
        <v>0.15697674418604651</v>
      </c>
      <c r="U18" s="49">
        <f>'Órdenes según Instancia'!AB19/'Denuncias-Renuncias'!C18</f>
        <v>0.15697674418604651</v>
      </c>
    </row>
    <row r="19" spans="2:21" ht="20.100000000000001" customHeight="1" thickBot="1" x14ac:dyDescent="0.25">
      <c r="B19" s="3" t="s">
        <v>242</v>
      </c>
      <c r="C19" s="28">
        <v>1065</v>
      </c>
      <c r="D19" s="28">
        <v>924</v>
      </c>
      <c r="E19" s="28">
        <v>141</v>
      </c>
      <c r="F19" s="28">
        <v>2</v>
      </c>
      <c r="G19" s="28">
        <v>1067</v>
      </c>
      <c r="H19" s="28">
        <v>4</v>
      </c>
      <c r="I19" s="28">
        <v>0</v>
      </c>
      <c r="J19" s="28">
        <v>615</v>
      </c>
      <c r="K19" s="28">
        <v>16</v>
      </c>
      <c r="L19" s="28">
        <v>150</v>
      </c>
      <c r="M19" s="28">
        <v>242</v>
      </c>
      <c r="N19" s="28">
        <v>40</v>
      </c>
      <c r="O19" s="28">
        <v>95</v>
      </c>
      <c r="P19" s="28">
        <v>70</v>
      </c>
      <c r="Q19" s="28">
        <v>25</v>
      </c>
      <c r="R19" s="50">
        <f t="shared" si="0"/>
        <v>8.9034676663542645E-2</v>
      </c>
      <c r="S19" s="50">
        <f t="shared" si="1"/>
        <v>8.9201877934272297E-2</v>
      </c>
      <c r="T19" s="49">
        <f>'Órdenes según Instancia'!AB20/'Denuncias-Renuncias'!G19</f>
        <v>0.19587628865979381</v>
      </c>
      <c r="U19" s="49">
        <f>'Órdenes según Instancia'!AB20/'Denuncias-Renuncias'!C19</f>
        <v>0.19624413145539907</v>
      </c>
    </row>
    <row r="20" spans="2:21" ht="20.100000000000001" customHeight="1" thickBot="1" x14ac:dyDescent="0.25">
      <c r="B20" s="3" t="s">
        <v>243</v>
      </c>
      <c r="C20" s="28">
        <v>86</v>
      </c>
      <c r="D20" s="28">
        <v>60</v>
      </c>
      <c r="E20" s="28">
        <v>26</v>
      </c>
      <c r="F20" s="28">
        <v>0</v>
      </c>
      <c r="G20" s="28">
        <v>93</v>
      </c>
      <c r="H20" s="28">
        <v>0</v>
      </c>
      <c r="I20" s="28">
        <v>0</v>
      </c>
      <c r="J20" s="28">
        <v>69</v>
      </c>
      <c r="K20" s="28">
        <v>2</v>
      </c>
      <c r="L20" s="28">
        <v>21</v>
      </c>
      <c r="M20" s="28">
        <v>0</v>
      </c>
      <c r="N20" s="28">
        <v>1</v>
      </c>
      <c r="O20" s="28">
        <v>30</v>
      </c>
      <c r="P20" s="28">
        <v>17</v>
      </c>
      <c r="Q20" s="28">
        <v>13</v>
      </c>
      <c r="R20" s="50">
        <f t="shared" si="0"/>
        <v>0.32258064516129031</v>
      </c>
      <c r="S20" s="50">
        <f t="shared" si="1"/>
        <v>0.34883720930232559</v>
      </c>
      <c r="T20" s="49">
        <f>'Órdenes según Instancia'!AB21/'Denuncias-Renuncias'!G20</f>
        <v>0.37634408602150538</v>
      </c>
      <c r="U20" s="49">
        <f>'Órdenes según Instancia'!AB21/'Denuncias-Renuncias'!C20</f>
        <v>0.40697674418604651</v>
      </c>
    </row>
    <row r="21" spans="2:2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50"/>
      <c r="S21" s="50"/>
      <c r="T21" s="49"/>
      <c r="U21" s="49"/>
    </row>
    <row r="22" spans="2:2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50"/>
      <c r="S22" s="50"/>
      <c r="T22" s="49"/>
      <c r="U22" s="49"/>
    </row>
    <row r="23" spans="2:21" ht="20.100000000000001" customHeight="1" thickBot="1" x14ac:dyDescent="0.25">
      <c r="B23" s="3" t="s">
        <v>245</v>
      </c>
      <c r="C23" s="28">
        <v>6</v>
      </c>
      <c r="D23" s="28">
        <v>6</v>
      </c>
      <c r="E23" s="28">
        <v>0</v>
      </c>
      <c r="F23" s="28">
        <v>0</v>
      </c>
      <c r="G23" s="28">
        <v>6</v>
      </c>
      <c r="H23" s="28">
        <v>0</v>
      </c>
      <c r="I23" s="28">
        <v>0</v>
      </c>
      <c r="J23" s="28">
        <v>6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f t="shared" si="0"/>
        <v>0</v>
      </c>
      <c r="S23" s="50">
        <f t="shared" si="1"/>
        <v>0</v>
      </c>
      <c r="T23" s="49">
        <f>'Órdenes según Instancia'!AB24/'Denuncias-Renuncias'!G23</f>
        <v>0.66666666666666663</v>
      </c>
      <c r="U23" s="49">
        <f>'Órdenes según Instancia'!AB24/'Denuncias-Renuncias'!C23</f>
        <v>0.66666666666666663</v>
      </c>
    </row>
    <row r="24" spans="2:21" ht="20.100000000000001" customHeight="1" thickBot="1" x14ac:dyDescent="0.25">
      <c r="B24" s="3" t="s">
        <v>246</v>
      </c>
      <c r="C24" s="28">
        <v>7</v>
      </c>
      <c r="D24" s="28">
        <v>4</v>
      </c>
      <c r="E24" s="28">
        <v>3</v>
      </c>
      <c r="F24" s="28">
        <v>0</v>
      </c>
      <c r="G24" s="28">
        <v>7</v>
      </c>
      <c r="H24" s="28">
        <v>0</v>
      </c>
      <c r="I24" s="28">
        <v>0</v>
      </c>
      <c r="J24" s="28">
        <v>6</v>
      </c>
      <c r="K24" s="28">
        <v>0</v>
      </c>
      <c r="L24" s="28">
        <v>1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f t="shared" si="0"/>
        <v>0</v>
      </c>
      <c r="S24" s="50">
        <f t="shared" si="1"/>
        <v>0</v>
      </c>
      <c r="T24" s="49">
        <f>'Órdenes según Instancia'!AB25/'Denuncias-Renuncias'!G24</f>
        <v>0.5714285714285714</v>
      </c>
      <c r="U24" s="49">
        <f>'Órdenes según Instancia'!AB25/'Denuncias-Renuncias'!C24</f>
        <v>0.5714285714285714</v>
      </c>
    </row>
    <row r="25" spans="2:21" ht="20.100000000000001" customHeight="1" thickBot="1" x14ac:dyDescent="0.25">
      <c r="B25" s="4" t="s">
        <v>248</v>
      </c>
      <c r="C25" s="28">
        <v>96</v>
      </c>
      <c r="D25" s="28">
        <v>90</v>
      </c>
      <c r="E25" s="28">
        <v>6</v>
      </c>
      <c r="F25" s="28">
        <v>0</v>
      </c>
      <c r="G25" s="28">
        <v>96</v>
      </c>
      <c r="H25" s="28">
        <v>0</v>
      </c>
      <c r="I25" s="28">
        <v>0</v>
      </c>
      <c r="J25" s="28">
        <v>49</v>
      </c>
      <c r="K25" s="28">
        <v>1</v>
      </c>
      <c r="L25" s="28">
        <v>1</v>
      </c>
      <c r="M25" s="28">
        <v>18</v>
      </c>
      <c r="N25" s="28">
        <v>27</v>
      </c>
      <c r="O25" s="28">
        <v>5</v>
      </c>
      <c r="P25" s="28">
        <v>5</v>
      </c>
      <c r="Q25" s="28">
        <v>0</v>
      </c>
      <c r="R25" s="50">
        <f t="shared" si="0"/>
        <v>5.2083333333333336E-2</v>
      </c>
      <c r="S25" s="50">
        <f t="shared" si="1"/>
        <v>5.2083333333333336E-2</v>
      </c>
      <c r="T25" s="49">
        <f>'Órdenes según Instancia'!AB26/'Denuncias-Renuncias'!G25</f>
        <v>0.30208333333333331</v>
      </c>
      <c r="U25" s="49">
        <f>'Órdenes según Instancia'!AB26/'Denuncias-Renuncias'!C25</f>
        <v>0.30208333333333331</v>
      </c>
    </row>
    <row r="26" spans="2:21" ht="20.100000000000001" customHeight="1" thickBot="1" x14ac:dyDescent="0.25">
      <c r="B26" s="5" t="s">
        <v>244</v>
      </c>
      <c r="C26" s="28">
        <v>847</v>
      </c>
      <c r="D26" s="28">
        <v>685</v>
      </c>
      <c r="E26" s="28">
        <v>162</v>
      </c>
      <c r="F26" s="28">
        <v>0</v>
      </c>
      <c r="G26" s="28">
        <v>847</v>
      </c>
      <c r="H26" s="28">
        <v>13</v>
      </c>
      <c r="I26" s="28">
        <v>6</v>
      </c>
      <c r="J26" s="28">
        <v>565</v>
      </c>
      <c r="K26" s="28">
        <v>29</v>
      </c>
      <c r="L26" s="28">
        <v>185</v>
      </c>
      <c r="M26" s="28">
        <v>49</v>
      </c>
      <c r="N26" s="28">
        <v>0</v>
      </c>
      <c r="O26" s="28">
        <v>115</v>
      </c>
      <c r="P26" s="28">
        <v>92</v>
      </c>
      <c r="Q26" s="28">
        <v>23</v>
      </c>
      <c r="R26" s="50">
        <f t="shared" si="0"/>
        <v>0.13577331759149941</v>
      </c>
      <c r="S26" s="50">
        <f t="shared" si="1"/>
        <v>0.13577331759149941</v>
      </c>
      <c r="T26" s="49">
        <f>'Órdenes según Instancia'!AB27/'Denuncias-Renuncias'!G26</f>
        <v>0.22550177095631641</v>
      </c>
      <c r="U26" s="49">
        <f>'Órdenes según Instancia'!AB27/'Denuncias-Renuncias'!C26</f>
        <v>0.22550177095631641</v>
      </c>
    </row>
    <row r="27" spans="2:21" ht="13.5" thickBot="1" x14ac:dyDescent="0.25"/>
    <row r="28" spans="2:21" ht="20.100000000000001" customHeight="1" thickBot="1" x14ac:dyDescent="0.25">
      <c r="B28" s="88"/>
      <c r="C28" s="88"/>
      <c r="D28" s="88"/>
      <c r="E28" s="88"/>
      <c r="F28" s="88"/>
      <c r="G28" s="88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94" t="s">
        <v>148</v>
      </c>
      <c r="D9" s="94" t="s">
        <v>131</v>
      </c>
      <c r="E9" s="96" t="s">
        <v>132</v>
      </c>
      <c r="F9" s="97"/>
      <c r="G9" s="98"/>
      <c r="H9" s="98" t="s">
        <v>147</v>
      </c>
      <c r="I9" s="94" t="s">
        <v>134</v>
      </c>
    </row>
    <row r="10" spans="2:9" ht="83.25" customHeight="1" thickBot="1" x14ac:dyDescent="0.25">
      <c r="C10" s="95"/>
      <c r="D10" s="95"/>
      <c r="E10" s="20" t="s">
        <v>141</v>
      </c>
      <c r="F10" s="21" t="s">
        <v>142</v>
      </c>
      <c r="G10" s="22" t="s">
        <v>143</v>
      </c>
      <c r="H10" s="99"/>
      <c r="I10" s="95"/>
    </row>
    <row r="11" spans="2:9" ht="20.100000000000001" customHeight="1" thickBot="1" x14ac:dyDescent="0.25">
      <c r="B11" s="48" t="s">
        <v>239</v>
      </c>
      <c r="C11" s="36"/>
      <c r="D11" s="36"/>
      <c r="E11" s="36"/>
      <c r="F11" s="36"/>
      <c r="G11" s="36"/>
      <c r="H11" s="36"/>
      <c r="I11" s="36"/>
    </row>
    <row r="12" spans="2:9" ht="20.100000000000001" customHeight="1" thickBot="1" x14ac:dyDescent="0.25">
      <c r="B12" s="3" t="s">
        <v>195</v>
      </c>
      <c r="C12" s="36">
        <f>+IF('Denuncias-Renuncias'!$G12=0,"-",IF('Denuncias-Renuncias'!H12=0,"-",('Denuncias-Renuncias'!H12/'Denuncias-Renuncias'!$G12)))</f>
        <v>3.5175879396984924E-2</v>
      </c>
      <c r="D12" s="36">
        <f>+IF('Denuncias-Renuncias'!$G12=0,"-",IF('Denuncias-Renuncias'!I12=0,"-",('Denuncias-Renuncias'!I12/'Denuncias-Renuncias'!$G12)))</f>
        <v>5.0251256281407036E-3</v>
      </c>
      <c r="E12" s="36">
        <f>+IF('Denuncias-Renuncias'!$G12=0,"-",IF('Denuncias-Renuncias'!J12=0,"-",('Denuncias-Renuncias'!J12/'Denuncias-Renuncias'!$G12)))</f>
        <v>0.6733668341708543</v>
      </c>
      <c r="F12" s="36" t="str">
        <f>+IF('Denuncias-Renuncias'!$G12=0,"-",IF('Denuncias-Renuncias'!K12=0,"-",('Denuncias-Renuncias'!K12/'Denuncias-Renuncias'!$G12)))</f>
        <v>-</v>
      </c>
      <c r="G12" s="36">
        <f>+IF('Denuncias-Renuncias'!$G12=0,"-",IF('Denuncias-Renuncias'!L12=0,"-",('Denuncias-Renuncias'!L12/'Denuncias-Renuncias'!$G12)))</f>
        <v>0.22613065326633167</v>
      </c>
      <c r="H12" s="36">
        <f>+IF('Denuncias-Renuncias'!$G12=0,"-",IF('Denuncias-Renuncias'!M12=0,"-",('Denuncias-Renuncias'!M12/'Denuncias-Renuncias'!$G12)))</f>
        <v>3.5175879396984924E-2</v>
      </c>
      <c r="I12" s="36">
        <f>+IF('Denuncias-Renuncias'!$G12=0,"-",IF('Denuncias-Renuncias'!N12=0,"-",('Denuncias-Renuncias'!N12/'Denuncias-Renuncias'!$G12)))</f>
        <v>2.5125628140703519E-2</v>
      </c>
    </row>
    <row r="13" spans="2:9" ht="20.100000000000001" customHeight="1" thickBot="1" x14ac:dyDescent="0.25">
      <c r="B13" s="3" t="s">
        <v>238</v>
      </c>
      <c r="C13" s="36" t="str">
        <f>+IF('Denuncias-Renuncias'!$G13=0,"-",IF('Denuncias-Renuncias'!H13=0,"-",('Denuncias-Renuncias'!H13/'Denuncias-Renuncias'!$G13)))</f>
        <v>-</v>
      </c>
      <c r="D13" s="36" t="str">
        <f>+IF('Denuncias-Renuncias'!$G13=0,"-",IF('Denuncias-Renuncias'!I13=0,"-",('Denuncias-Renuncias'!I13/'Denuncias-Renuncias'!$G13)))</f>
        <v>-</v>
      </c>
      <c r="E13" s="36">
        <f>+IF('Denuncias-Renuncias'!$G13=0,"-",IF('Denuncias-Renuncias'!J13=0,"-",('Denuncias-Renuncias'!J13/'Denuncias-Renuncias'!$G13)))</f>
        <v>0.70588235294117652</v>
      </c>
      <c r="F13" s="36" t="str">
        <f>+IF('Denuncias-Renuncias'!$G13=0,"-",IF('Denuncias-Renuncias'!K13=0,"-",('Denuncias-Renuncias'!K13/'Denuncias-Renuncias'!$G13)))</f>
        <v>-</v>
      </c>
      <c r="G13" s="36">
        <f>+IF('Denuncias-Renuncias'!$G13=0,"-",IF('Denuncias-Renuncias'!L13=0,"-",('Denuncias-Renuncias'!L13/'Denuncias-Renuncias'!$G13)))</f>
        <v>0.16176470588235295</v>
      </c>
      <c r="H13" s="36">
        <f>+IF('Denuncias-Renuncias'!$G13=0,"-",IF('Denuncias-Renuncias'!M13=0,"-",('Denuncias-Renuncias'!M13/'Denuncias-Renuncias'!$G13)))</f>
        <v>7.3529411764705885E-2</v>
      </c>
      <c r="I13" s="36">
        <f>+IF('Denuncias-Renuncias'!$G13=0,"-",IF('Denuncias-Renuncias'!N13=0,"-",('Denuncias-Renuncias'!N13/'Denuncias-Renuncias'!$G13)))</f>
        <v>5.8823529411764705E-2</v>
      </c>
    </row>
    <row r="14" spans="2:9" ht="20.100000000000001" customHeight="1" thickBot="1" x14ac:dyDescent="0.25">
      <c r="B14" s="3" t="s">
        <v>374</v>
      </c>
      <c r="C14" s="36">
        <f>+IF('Denuncias-Renuncias'!$G14=0,"-",IF('Denuncias-Renuncias'!H14=0,"-",('Denuncias-Renuncias'!H14/'Denuncias-Renuncias'!$G14)))</f>
        <v>9.544787077826725E-3</v>
      </c>
      <c r="D14" s="36" t="str">
        <f>+IF('Denuncias-Renuncias'!$G14=0,"-",IF('Denuncias-Renuncias'!I14=0,"-",('Denuncias-Renuncias'!I14/'Denuncias-Renuncias'!$G14)))</f>
        <v>-</v>
      </c>
      <c r="E14" s="36">
        <f>+IF('Denuncias-Renuncias'!$G14=0,"-",IF('Denuncias-Renuncias'!J14=0,"-",('Denuncias-Renuncias'!J14/'Denuncias-Renuncias'!$G14)))</f>
        <v>0.7914831130690162</v>
      </c>
      <c r="F14" s="36">
        <f>+IF('Denuncias-Renuncias'!$G14=0,"-",IF('Denuncias-Renuncias'!K14=0,"-",('Denuncias-Renuncias'!K14/'Denuncias-Renuncias'!$G14)))</f>
        <v>3.0837004405286344E-2</v>
      </c>
      <c r="G14" s="36">
        <f>+IF('Denuncias-Renuncias'!$G14=0,"-",IF('Denuncias-Renuncias'!L14=0,"-",('Denuncias-Renuncias'!L14/'Denuncias-Renuncias'!$G14)))</f>
        <v>0.10352422907488987</v>
      </c>
      <c r="H14" s="36">
        <f>+IF('Denuncias-Renuncias'!$G14=0,"-",IF('Denuncias-Renuncias'!M14=0,"-",('Denuncias-Renuncias'!M14/'Denuncias-Renuncias'!$G14)))</f>
        <v>6.4610866372980913E-2</v>
      </c>
      <c r="I14" s="36" t="str">
        <f>+IF('Denuncias-Renuncias'!$G14=0,"-",IF('Denuncias-Renuncias'!N14=0,"-",('Denuncias-Renuncias'!N14/'Denuncias-Renuncias'!$G14)))</f>
        <v>-</v>
      </c>
    </row>
    <row r="15" spans="2:9" ht="20.100000000000001" customHeight="1" thickBot="1" x14ac:dyDescent="0.25">
      <c r="B15" s="3"/>
      <c r="C15" s="36"/>
      <c r="D15" s="36"/>
      <c r="E15" s="36"/>
      <c r="F15" s="36"/>
      <c r="G15" s="36"/>
      <c r="H15" s="36"/>
      <c r="I15" s="36"/>
    </row>
    <row r="16" spans="2:9" ht="20.100000000000001" customHeight="1" thickBot="1" x14ac:dyDescent="0.25">
      <c r="B16" s="47" t="s">
        <v>240</v>
      </c>
      <c r="C16" s="36"/>
      <c r="D16" s="36"/>
      <c r="E16" s="36"/>
      <c r="F16" s="36"/>
      <c r="G16" s="36"/>
      <c r="H16" s="36"/>
      <c r="I16" s="36"/>
    </row>
    <row r="17" spans="2:9" ht="20.100000000000001" customHeight="1" thickBot="1" x14ac:dyDescent="0.25">
      <c r="B17" s="47" t="s">
        <v>247</v>
      </c>
      <c r="C17" s="36"/>
      <c r="D17" s="36"/>
      <c r="E17" s="36"/>
      <c r="F17" s="36"/>
      <c r="G17" s="36"/>
      <c r="H17" s="36"/>
      <c r="I17" s="36"/>
    </row>
    <row r="18" spans="2:9" ht="20.100000000000001" customHeight="1" thickBot="1" x14ac:dyDescent="0.25">
      <c r="B18" s="3" t="s">
        <v>241</v>
      </c>
      <c r="C18" s="36">
        <f>+IF('Denuncias-Renuncias'!$G18=0,"-",IF('Denuncias-Renuncias'!H18=0,"-",('Denuncias-Renuncias'!H18/'Denuncias-Renuncias'!$G18)))</f>
        <v>5.8139534883720929E-3</v>
      </c>
      <c r="D18" s="36" t="str">
        <f>+IF('Denuncias-Renuncias'!$G18=0,"-",IF('Denuncias-Renuncias'!I18=0,"-",('Denuncias-Renuncias'!I18/'Denuncias-Renuncias'!$G18)))</f>
        <v>-</v>
      </c>
      <c r="E18" s="36">
        <f>+IF('Denuncias-Renuncias'!$G18=0,"-",IF('Denuncias-Renuncias'!J18=0,"-",('Denuncias-Renuncias'!J18/'Denuncias-Renuncias'!$G18)))</f>
        <v>0.86627906976744184</v>
      </c>
      <c r="F18" s="36">
        <f>+IF('Denuncias-Renuncias'!$G18=0,"-",IF('Denuncias-Renuncias'!K18=0,"-",('Denuncias-Renuncias'!K18/'Denuncias-Renuncias'!$G18)))</f>
        <v>1.1627906976744186E-2</v>
      </c>
      <c r="G18" s="36">
        <f>+IF('Denuncias-Renuncias'!$G18=0,"-",IF('Denuncias-Renuncias'!L18=0,"-",('Denuncias-Renuncias'!L18/'Denuncias-Renuncias'!$G18)))</f>
        <v>1.7441860465116279E-2</v>
      </c>
      <c r="H18" s="36">
        <f>+IF('Denuncias-Renuncias'!$G18=0,"-",IF('Denuncias-Renuncias'!M18=0,"-",('Denuncias-Renuncias'!M18/'Denuncias-Renuncias'!$G18)))</f>
        <v>9.8837209302325577E-2</v>
      </c>
      <c r="I18" s="36" t="str">
        <f>+IF('Denuncias-Renuncias'!$G18=0,"-",IF('Denuncias-Renuncias'!N18=0,"-",('Denuncias-Renuncias'!N18/'Denuncias-Renuncias'!$G18)))</f>
        <v>-</v>
      </c>
    </row>
    <row r="19" spans="2:9" ht="20.100000000000001" customHeight="1" thickBot="1" x14ac:dyDescent="0.25">
      <c r="B19" s="3" t="s">
        <v>242</v>
      </c>
      <c r="C19" s="36">
        <f>+IF('Denuncias-Renuncias'!$G19=0,"-",IF('Denuncias-Renuncias'!H19=0,"-",('Denuncias-Renuncias'!H19/'Denuncias-Renuncias'!$G19)))</f>
        <v>3.7488284910965324E-3</v>
      </c>
      <c r="D19" s="36" t="str">
        <f>+IF('Denuncias-Renuncias'!$G19=0,"-",IF('Denuncias-Renuncias'!I19=0,"-",('Denuncias-Renuncias'!I19/'Denuncias-Renuncias'!$G19)))</f>
        <v>-</v>
      </c>
      <c r="E19" s="36">
        <f>+IF('Denuncias-Renuncias'!$G19=0,"-",IF('Denuncias-Renuncias'!J19=0,"-",('Denuncias-Renuncias'!J19/'Denuncias-Renuncias'!$G19)))</f>
        <v>0.57638238050609181</v>
      </c>
      <c r="F19" s="36">
        <f>+IF('Denuncias-Renuncias'!$G19=0,"-",IF('Denuncias-Renuncias'!K19=0,"-",('Denuncias-Renuncias'!K19/'Denuncias-Renuncias'!$G19)))</f>
        <v>1.499531396438613E-2</v>
      </c>
      <c r="G19" s="36">
        <f>+IF('Denuncias-Renuncias'!$G19=0,"-",IF('Denuncias-Renuncias'!L19=0,"-",('Denuncias-Renuncias'!L19/'Denuncias-Renuncias'!$G19)))</f>
        <v>0.14058106841611998</v>
      </c>
      <c r="H19" s="36">
        <f>+IF('Denuncias-Renuncias'!$G19=0,"-",IF('Denuncias-Renuncias'!M19=0,"-",('Denuncias-Renuncias'!M19/'Denuncias-Renuncias'!$G19)))</f>
        <v>0.22680412371134021</v>
      </c>
      <c r="I19" s="36">
        <f>+IF('Denuncias-Renuncias'!$G19=0,"-",IF('Denuncias-Renuncias'!N19=0,"-",('Denuncias-Renuncias'!N19/'Denuncias-Renuncias'!$G19)))</f>
        <v>3.7488284910965321E-2</v>
      </c>
    </row>
    <row r="20" spans="2:9" ht="20.100000000000001" customHeight="1" thickBot="1" x14ac:dyDescent="0.25">
      <c r="B20" s="3" t="s">
        <v>243</v>
      </c>
      <c r="C20" s="36" t="str">
        <f>+IF('Denuncias-Renuncias'!$G20=0,"-",IF('Denuncias-Renuncias'!H20=0,"-",('Denuncias-Renuncias'!H20/'Denuncias-Renuncias'!$G20)))</f>
        <v>-</v>
      </c>
      <c r="D20" s="36" t="str">
        <f>+IF('Denuncias-Renuncias'!$G20=0,"-",IF('Denuncias-Renuncias'!I20=0,"-",('Denuncias-Renuncias'!I20/'Denuncias-Renuncias'!$G20)))</f>
        <v>-</v>
      </c>
      <c r="E20" s="36">
        <f>+IF('Denuncias-Renuncias'!$G20=0,"-",IF('Denuncias-Renuncias'!J20=0,"-",('Denuncias-Renuncias'!J20/'Denuncias-Renuncias'!$G20)))</f>
        <v>0.74193548387096775</v>
      </c>
      <c r="F20" s="36">
        <f>+IF('Denuncias-Renuncias'!$G20=0,"-",IF('Denuncias-Renuncias'!K20=0,"-",('Denuncias-Renuncias'!K20/'Denuncias-Renuncias'!$G20)))</f>
        <v>2.1505376344086023E-2</v>
      </c>
      <c r="G20" s="36">
        <f>+IF('Denuncias-Renuncias'!$G20=0,"-",IF('Denuncias-Renuncias'!L20=0,"-",('Denuncias-Renuncias'!L20/'Denuncias-Renuncias'!$G20)))</f>
        <v>0.22580645161290322</v>
      </c>
      <c r="H20" s="36" t="str">
        <f>+IF('Denuncias-Renuncias'!$G20=0,"-",IF('Denuncias-Renuncias'!M20=0,"-",('Denuncias-Renuncias'!M20/'Denuncias-Renuncias'!$G20)))</f>
        <v>-</v>
      </c>
      <c r="I20" s="36">
        <f>+IF('Denuncias-Renuncias'!$G20=0,"-",IF('Denuncias-Renuncias'!N20=0,"-",('Denuncias-Renuncias'!N20/'Denuncias-Renuncias'!$G20)))</f>
        <v>1.0752688172043012E-2</v>
      </c>
    </row>
    <row r="21" spans="2:9" ht="20.100000000000001" customHeight="1" thickBot="1" x14ac:dyDescent="0.25">
      <c r="B21" s="3"/>
      <c r="C21" s="36"/>
      <c r="D21" s="36"/>
      <c r="E21" s="36"/>
      <c r="F21" s="36"/>
      <c r="G21" s="36"/>
      <c r="H21" s="36"/>
      <c r="I21" s="36"/>
    </row>
    <row r="22" spans="2:9" ht="20.100000000000001" customHeight="1" thickBot="1" x14ac:dyDescent="0.25">
      <c r="B22" s="47" t="s">
        <v>166</v>
      </c>
      <c r="C22" s="36"/>
      <c r="D22" s="36"/>
      <c r="E22" s="36"/>
      <c r="F22" s="36"/>
      <c r="G22" s="36"/>
      <c r="H22" s="36"/>
      <c r="I22" s="36"/>
    </row>
    <row r="23" spans="2:9" ht="20.100000000000001" customHeight="1" thickBot="1" x14ac:dyDescent="0.25">
      <c r="B23" s="3" t="s">
        <v>245</v>
      </c>
      <c r="C23" s="36" t="str">
        <f>+IF('Denuncias-Renuncias'!$G23=0,"-",IF('Denuncias-Renuncias'!H23=0,"-",('Denuncias-Renuncias'!H23/'Denuncias-Renuncias'!$G23)))</f>
        <v>-</v>
      </c>
      <c r="D23" s="36" t="str">
        <f>+IF('Denuncias-Renuncias'!$G23=0,"-",IF('Denuncias-Renuncias'!I23=0,"-",('Denuncias-Renuncias'!I23/'Denuncias-Renuncias'!$G23)))</f>
        <v>-</v>
      </c>
      <c r="E23" s="36">
        <f>+IF('Denuncias-Renuncias'!$G23=0,"-",IF('Denuncias-Renuncias'!J23=0,"-",('Denuncias-Renuncias'!J23/'Denuncias-Renuncias'!$G23)))</f>
        <v>1</v>
      </c>
      <c r="F23" s="36" t="str">
        <f>+IF('Denuncias-Renuncias'!$G23=0,"-",IF('Denuncias-Renuncias'!K23=0,"-",('Denuncias-Renuncias'!K23/'Denuncias-Renuncias'!$G23)))</f>
        <v>-</v>
      </c>
      <c r="G23" s="36" t="str">
        <f>+IF('Denuncias-Renuncias'!$G23=0,"-",IF('Denuncias-Renuncias'!L23=0,"-",('Denuncias-Renuncias'!L23/'Denuncias-Renuncias'!$G23)))</f>
        <v>-</v>
      </c>
      <c r="H23" s="36" t="str">
        <f>+IF('Denuncias-Renuncias'!$G23=0,"-",IF('Denuncias-Renuncias'!M23=0,"-",('Denuncias-Renuncias'!M23/'Denuncias-Renuncias'!$G23)))</f>
        <v>-</v>
      </c>
      <c r="I23" s="36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6" t="str">
        <f>+IF('Denuncias-Renuncias'!$G24=0,"-",IF('Denuncias-Renuncias'!H24=0,"-",('Denuncias-Renuncias'!H24/'Denuncias-Renuncias'!$G24)))</f>
        <v>-</v>
      </c>
      <c r="D24" s="36" t="str">
        <f>+IF('Denuncias-Renuncias'!$G24=0,"-",IF('Denuncias-Renuncias'!I24=0,"-",('Denuncias-Renuncias'!I24/'Denuncias-Renuncias'!$G24)))</f>
        <v>-</v>
      </c>
      <c r="E24" s="36">
        <f>+IF('Denuncias-Renuncias'!$G24=0,"-",IF('Denuncias-Renuncias'!J24=0,"-",('Denuncias-Renuncias'!J24/'Denuncias-Renuncias'!$G24)))</f>
        <v>0.8571428571428571</v>
      </c>
      <c r="F24" s="36" t="str">
        <f>+IF('Denuncias-Renuncias'!$G24=0,"-",IF('Denuncias-Renuncias'!K24=0,"-",('Denuncias-Renuncias'!K24/'Denuncias-Renuncias'!$G24)))</f>
        <v>-</v>
      </c>
      <c r="G24" s="36">
        <f>+IF('Denuncias-Renuncias'!$G24=0,"-",IF('Denuncias-Renuncias'!L24=0,"-",('Denuncias-Renuncias'!L24/'Denuncias-Renuncias'!$G24)))</f>
        <v>0.14285714285714285</v>
      </c>
      <c r="H24" s="36" t="str">
        <f>+IF('Denuncias-Renuncias'!$G24=0,"-",IF('Denuncias-Renuncias'!M24=0,"-",('Denuncias-Renuncias'!M24/'Denuncias-Renuncias'!$G24)))</f>
        <v>-</v>
      </c>
      <c r="I24" s="36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6" t="str">
        <f>+IF('Denuncias-Renuncias'!$G25=0,"-",IF('Denuncias-Renuncias'!H25=0,"-",('Denuncias-Renuncias'!H25/'Denuncias-Renuncias'!$G25)))</f>
        <v>-</v>
      </c>
      <c r="D25" s="36" t="str">
        <f>+IF('Denuncias-Renuncias'!$G25=0,"-",IF('Denuncias-Renuncias'!I25=0,"-",('Denuncias-Renuncias'!I25/'Denuncias-Renuncias'!$G25)))</f>
        <v>-</v>
      </c>
      <c r="E25" s="36">
        <f>+IF('Denuncias-Renuncias'!$G25=0,"-",IF('Denuncias-Renuncias'!J25=0,"-",('Denuncias-Renuncias'!J25/'Denuncias-Renuncias'!$G25)))</f>
        <v>0.51041666666666663</v>
      </c>
      <c r="F25" s="36">
        <f>+IF('Denuncias-Renuncias'!$G25=0,"-",IF('Denuncias-Renuncias'!K25=0,"-",('Denuncias-Renuncias'!K25/'Denuncias-Renuncias'!$G25)))</f>
        <v>1.0416666666666666E-2</v>
      </c>
      <c r="G25" s="36">
        <f>+IF('Denuncias-Renuncias'!$G25=0,"-",IF('Denuncias-Renuncias'!L25=0,"-",('Denuncias-Renuncias'!L25/'Denuncias-Renuncias'!$G25)))</f>
        <v>1.0416666666666666E-2</v>
      </c>
      <c r="H25" s="36">
        <f>+IF('Denuncias-Renuncias'!$G25=0,"-",IF('Denuncias-Renuncias'!M25=0,"-",('Denuncias-Renuncias'!M25/'Denuncias-Renuncias'!$G25)))</f>
        <v>0.1875</v>
      </c>
      <c r="I25" s="36">
        <f>+IF('Denuncias-Renuncias'!$G25=0,"-",IF('Denuncias-Renuncias'!N25=0,"-",('Denuncias-Renuncias'!N25/'Denuncias-Renuncias'!$G25)))</f>
        <v>0.28125</v>
      </c>
    </row>
    <row r="26" spans="2:9" ht="20.100000000000001" customHeight="1" thickBot="1" x14ac:dyDescent="0.25">
      <c r="B26" s="5" t="s">
        <v>244</v>
      </c>
      <c r="C26" s="36">
        <f>+IF('Denuncias-Renuncias'!$G26=0,"-",IF('Denuncias-Renuncias'!H26=0,"-",('Denuncias-Renuncias'!H26/'Denuncias-Renuncias'!$G26)))</f>
        <v>1.5348288075560802E-2</v>
      </c>
      <c r="D26" s="36">
        <f>+IF('Denuncias-Renuncias'!$G26=0,"-",IF('Denuncias-Renuncias'!I26=0,"-",('Denuncias-Renuncias'!I26/'Denuncias-Renuncias'!$G26)))</f>
        <v>7.0838252656434475E-3</v>
      </c>
      <c r="E26" s="36">
        <f>+IF('Denuncias-Renuncias'!$G26=0,"-",IF('Denuncias-Renuncias'!J26=0,"-",('Denuncias-Renuncias'!J26/'Denuncias-Renuncias'!$G26)))</f>
        <v>0.667060212514758</v>
      </c>
      <c r="F26" s="36">
        <f>+IF('Denuncias-Renuncias'!$G26=0,"-",IF('Denuncias-Renuncias'!K26=0,"-",('Denuncias-Renuncias'!K26/'Denuncias-Renuncias'!$G26)))</f>
        <v>3.4238488783943331E-2</v>
      </c>
      <c r="G26" s="36">
        <f>+IF('Denuncias-Renuncias'!$G26=0,"-",IF('Denuncias-Renuncias'!L26=0,"-",('Denuncias-Renuncias'!L26/'Denuncias-Renuncias'!$G26)))</f>
        <v>0.21841794569067297</v>
      </c>
      <c r="H26" s="36">
        <f>+IF('Denuncias-Renuncias'!$G26=0,"-",IF('Denuncias-Renuncias'!M26=0,"-",('Denuncias-Renuncias'!M26/'Denuncias-Renuncias'!$G26)))</f>
        <v>5.7851239669421489E-2</v>
      </c>
      <c r="I26" s="36" t="str">
        <f>+IF('Denuncias-Renuncias'!$G26=0,"-",IF('Denuncias-Renuncias'!N26=0,"-",('Denuncias-Renuncias'!N26/'Denuncias-Renuncias'!$G26)))</f>
        <v>-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80" t="s">
        <v>149</v>
      </c>
      <c r="D9" s="80"/>
      <c r="E9" s="80"/>
      <c r="F9" s="80"/>
      <c r="G9" s="80" t="s">
        <v>150</v>
      </c>
      <c r="H9" s="80"/>
      <c r="I9" s="80"/>
    </row>
    <row r="10" spans="2:9" ht="72" thickBot="1" x14ac:dyDescent="0.25">
      <c r="C10" s="11" t="s">
        <v>151</v>
      </c>
      <c r="D10" s="11" t="s">
        <v>152</v>
      </c>
      <c r="E10" s="11" t="s">
        <v>153</v>
      </c>
      <c r="F10" s="11" t="s">
        <v>154</v>
      </c>
      <c r="G10" s="11" t="s">
        <v>155</v>
      </c>
      <c r="H10" s="11" t="s">
        <v>156</v>
      </c>
      <c r="I10" s="11" t="s">
        <v>157</v>
      </c>
    </row>
    <row r="11" spans="2:9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</row>
    <row r="12" spans="2:9" ht="20.100000000000001" customHeight="1" thickBot="1" x14ac:dyDescent="0.25">
      <c r="B12" s="3" t="s">
        <v>195</v>
      </c>
      <c r="C12" s="28">
        <v>0</v>
      </c>
      <c r="D12" s="28">
        <v>7</v>
      </c>
      <c r="E12" s="28">
        <v>6</v>
      </c>
      <c r="F12" s="28">
        <v>13</v>
      </c>
      <c r="G12" s="28">
        <v>106</v>
      </c>
      <c r="H12" s="28">
        <v>0</v>
      </c>
      <c r="I12" s="28">
        <v>106</v>
      </c>
    </row>
    <row r="13" spans="2:9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2</v>
      </c>
      <c r="F13" s="28">
        <v>2</v>
      </c>
      <c r="G13" s="28">
        <v>26</v>
      </c>
      <c r="H13" s="28">
        <v>0</v>
      </c>
      <c r="I13" s="28">
        <v>26</v>
      </c>
    </row>
    <row r="14" spans="2:9" ht="20.100000000000001" customHeight="1" thickBot="1" x14ac:dyDescent="0.25">
      <c r="B14" s="3" t="s">
        <v>374</v>
      </c>
      <c r="C14" s="28">
        <v>6</v>
      </c>
      <c r="D14" s="28">
        <v>0</v>
      </c>
      <c r="E14" s="28">
        <v>0</v>
      </c>
      <c r="F14" s="28">
        <v>6</v>
      </c>
      <c r="G14" s="28">
        <v>535</v>
      </c>
      <c r="H14" s="28">
        <v>0</v>
      </c>
      <c r="I14" s="28">
        <v>535</v>
      </c>
    </row>
    <row r="15" spans="2:9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</row>
    <row r="16" spans="2:9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</row>
    <row r="17" spans="2:9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</row>
    <row r="18" spans="2:9" ht="20.100000000000001" customHeight="1" thickBot="1" x14ac:dyDescent="0.25">
      <c r="B18" s="3" t="s">
        <v>241</v>
      </c>
      <c r="C18" s="28">
        <v>12</v>
      </c>
      <c r="D18" s="28">
        <v>0</v>
      </c>
      <c r="E18" s="28">
        <v>0</v>
      </c>
      <c r="F18" s="28">
        <v>12</v>
      </c>
      <c r="G18" s="28">
        <v>44</v>
      </c>
      <c r="H18" s="28">
        <v>0</v>
      </c>
      <c r="I18" s="28">
        <v>44</v>
      </c>
    </row>
    <row r="19" spans="2:9" ht="20.100000000000001" customHeight="1" thickBot="1" x14ac:dyDescent="0.25">
      <c r="B19" s="3" t="s">
        <v>242</v>
      </c>
      <c r="C19" s="28">
        <v>41</v>
      </c>
      <c r="D19" s="28">
        <v>4</v>
      </c>
      <c r="E19" s="28">
        <v>44</v>
      </c>
      <c r="F19" s="28">
        <v>89</v>
      </c>
      <c r="G19" s="28">
        <v>260</v>
      </c>
      <c r="H19" s="28">
        <v>10</v>
      </c>
      <c r="I19" s="28">
        <v>270</v>
      </c>
    </row>
    <row r="20" spans="2:9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45</v>
      </c>
      <c r="H20" s="28">
        <v>0</v>
      </c>
      <c r="I20" s="28">
        <v>45</v>
      </c>
    </row>
    <row r="21" spans="2:9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</row>
    <row r="22" spans="2:9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</row>
    <row r="23" spans="2:9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8</v>
      </c>
      <c r="H23" s="28">
        <v>0</v>
      </c>
      <c r="I23" s="28">
        <v>8</v>
      </c>
    </row>
    <row r="24" spans="2:9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2</v>
      </c>
      <c r="H24" s="28">
        <v>0</v>
      </c>
      <c r="I24" s="28">
        <v>2</v>
      </c>
    </row>
    <row r="25" spans="2:9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62</v>
      </c>
      <c r="H25" s="28">
        <v>0</v>
      </c>
      <c r="I25" s="28">
        <v>62</v>
      </c>
    </row>
    <row r="26" spans="2:9" ht="20.100000000000001" customHeight="1" thickBot="1" x14ac:dyDescent="0.25">
      <c r="B26" s="5" t="s">
        <v>244</v>
      </c>
      <c r="C26" s="28">
        <v>26</v>
      </c>
      <c r="D26" s="28">
        <v>5</v>
      </c>
      <c r="E26" s="28">
        <v>4</v>
      </c>
      <c r="F26" s="28">
        <v>35</v>
      </c>
      <c r="G26" s="28">
        <v>301</v>
      </c>
      <c r="H26" s="28">
        <v>7</v>
      </c>
      <c r="I26" s="28">
        <v>308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100" t="s">
        <v>158</v>
      </c>
      <c r="D8" s="101"/>
      <c r="E8" s="101"/>
      <c r="F8" s="101"/>
      <c r="G8" s="101"/>
      <c r="H8" s="102"/>
    </row>
    <row r="9" spans="2:12" ht="41.25" customHeight="1" x14ac:dyDescent="0.2">
      <c r="C9" s="81" t="s">
        <v>159</v>
      </c>
      <c r="D9" s="81"/>
      <c r="E9" s="81" t="s">
        <v>160</v>
      </c>
      <c r="F9" s="81"/>
      <c r="G9" s="81" t="s">
        <v>161</v>
      </c>
      <c r="H9" s="81" t="s">
        <v>56</v>
      </c>
    </row>
    <row r="10" spans="2:12" ht="41.25" customHeight="1" thickBot="1" x14ac:dyDescent="0.25">
      <c r="C10" s="52" t="s">
        <v>162</v>
      </c>
      <c r="D10" s="52" t="s">
        <v>163</v>
      </c>
      <c r="E10" s="52" t="s">
        <v>164</v>
      </c>
      <c r="F10" s="52" t="s">
        <v>165</v>
      </c>
      <c r="G10" s="82"/>
      <c r="H10" s="82"/>
      <c r="J10" s="51" t="s">
        <v>249</v>
      </c>
      <c r="K10" s="51" t="s">
        <v>250</v>
      </c>
      <c r="L10" s="51" t="s">
        <v>34</v>
      </c>
    </row>
    <row r="11" spans="2:12" ht="20.100000000000001" customHeight="1" thickBot="1" x14ac:dyDescent="0.25">
      <c r="B11" s="54" t="s">
        <v>251</v>
      </c>
      <c r="C11" s="55">
        <v>15</v>
      </c>
      <c r="D11" s="55">
        <v>174</v>
      </c>
      <c r="E11" s="55">
        <v>0</v>
      </c>
      <c r="F11" s="55">
        <v>450</v>
      </c>
      <c r="G11" s="55">
        <v>278</v>
      </c>
      <c r="H11" s="55">
        <v>872</v>
      </c>
      <c r="J11">
        <v>815</v>
      </c>
      <c r="K11">
        <v>0</v>
      </c>
      <c r="L11" s="56">
        <f>J11-K11+H11</f>
        <v>1687</v>
      </c>
    </row>
    <row r="12" spans="2:12" ht="20.100000000000001" customHeight="1" thickBot="1" x14ac:dyDescent="0.25">
      <c r="B12" s="57" t="s">
        <v>252</v>
      </c>
      <c r="C12" s="55">
        <v>2</v>
      </c>
      <c r="D12" s="55">
        <v>42</v>
      </c>
      <c r="E12" s="55">
        <v>0</v>
      </c>
      <c r="F12" s="55">
        <v>30</v>
      </c>
      <c r="G12" s="55">
        <v>31</v>
      </c>
      <c r="H12" s="55">
        <v>84</v>
      </c>
      <c r="J12">
        <v>96</v>
      </c>
      <c r="K12">
        <v>0</v>
      </c>
      <c r="L12" s="56">
        <f t="shared" ref="L12:L75" si="0">J12-K12+H12</f>
        <v>180</v>
      </c>
    </row>
    <row r="13" spans="2:12" ht="20.100000000000001" customHeight="1" thickBot="1" x14ac:dyDescent="0.25">
      <c r="B13" s="57" t="s">
        <v>253</v>
      </c>
      <c r="C13" s="55">
        <v>0</v>
      </c>
      <c r="D13" s="55">
        <v>47</v>
      </c>
      <c r="E13" s="55">
        <v>9</v>
      </c>
      <c r="F13" s="55">
        <v>47</v>
      </c>
      <c r="G13" s="55">
        <v>33</v>
      </c>
      <c r="H13" s="55">
        <v>92</v>
      </c>
      <c r="J13">
        <v>137</v>
      </c>
      <c r="K13">
        <v>0</v>
      </c>
      <c r="L13" s="56">
        <f t="shared" si="0"/>
        <v>229</v>
      </c>
    </row>
    <row r="14" spans="2:12" ht="20.100000000000001" customHeight="1" thickBot="1" x14ac:dyDescent="0.25">
      <c r="B14" s="57" t="s">
        <v>254</v>
      </c>
      <c r="C14" s="55">
        <v>1</v>
      </c>
      <c r="D14" s="55">
        <v>44</v>
      </c>
      <c r="E14" s="55">
        <v>1</v>
      </c>
      <c r="F14" s="55">
        <v>121</v>
      </c>
      <c r="G14" s="55">
        <v>86</v>
      </c>
      <c r="H14" s="55">
        <v>174</v>
      </c>
      <c r="J14">
        <v>204</v>
      </c>
      <c r="K14">
        <v>0</v>
      </c>
      <c r="L14" s="56">
        <f t="shared" si="0"/>
        <v>378</v>
      </c>
    </row>
    <row r="15" spans="2:12" ht="20.100000000000001" customHeight="1" thickBot="1" x14ac:dyDescent="0.25">
      <c r="B15" s="57" t="s">
        <v>255</v>
      </c>
      <c r="C15" s="55">
        <v>3</v>
      </c>
      <c r="D15" s="55">
        <v>128</v>
      </c>
      <c r="E15" s="55">
        <v>0</v>
      </c>
      <c r="F15" s="55">
        <v>72</v>
      </c>
      <c r="G15" s="55">
        <v>163</v>
      </c>
      <c r="H15" s="55">
        <v>450</v>
      </c>
      <c r="J15">
        <v>330</v>
      </c>
      <c r="K15">
        <v>0</v>
      </c>
      <c r="L15" s="56">
        <f t="shared" si="0"/>
        <v>780</v>
      </c>
    </row>
    <row r="16" spans="2:12" ht="20.100000000000001" customHeight="1" thickBot="1" x14ac:dyDescent="0.25">
      <c r="B16" s="57" t="s">
        <v>256</v>
      </c>
      <c r="C16" s="55">
        <v>1</v>
      </c>
      <c r="D16" s="55">
        <v>9</v>
      </c>
      <c r="E16" s="55">
        <v>0</v>
      </c>
      <c r="F16" s="55">
        <v>5</v>
      </c>
      <c r="G16" s="55">
        <v>0</v>
      </c>
      <c r="H16" s="55">
        <v>12</v>
      </c>
      <c r="J16">
        <v>19</v>
      </c>
      <c r="K16">
        <v>0</v>
      </c>
      <c r="L16" s="56">
        <f t="shared" si="0"/>
        <v>31</v>
      </c>
    </row>
    <row r="17" spans="2:12" ht="20.100000000000001" customHeight="1" thickBot="1" x14ac:dyDescent="0.25">
      <c r="B17" s="57" t="s">
        <v>257</v>
      </c>
      <c r="C17" s="55">
        <v>6</v>
      </c>
      <c r="D17" s="55">
        <v>60</v>
      </c>
      <c r="E17" s="55">
        <v>12</v>
      </c>
      <c r="F17" s="55">
        <v>101</v>
      </c>
      <c r="G17" s="55">
        <v>119</v>
      </c>
      <c r="H17" s="55">
        <v>415</v>
      </c>
      <c r="J17">
        <v>265</v>
      </c>
      <c r="K17">
        <v>0</v>
      </c>
      <c r="L17" s="56">
        <f t="shared" si="0"/>
        <v>680</v>
      </c>
    </row>
    <row r="18" spans="2:12" ht="20.100000000000001" customHeight="1" thickBot="1" x14ac:dyDescent="0.25">
      <c r="B18" s="57" t="s">
        <v>258</v>
      </c>
      <c r="C18" s="55">
        <v>0</v>
      </c>
      <c r="D18" s="55">
        <v>7</v>
      </c>
      <c r="E18" s="55">
        <v>1</v>
      </c>
      <c r="F18" s="55">
        <v>11</v>
      </c>
      <c r="G18" s="55">
        <v>22</v>
      </c>
      <c r="H18" s="55">
        <v>39</v>
      </c>
      <c r="J18">
        <v>23</v>
      </c>
      <c r="K18">
        <v>0</v>
      </c>
      <c r="L18" s="56">
        <f t="shared" si="0"/>
        <v>62</v>
      </c>
    </row>
    <row r="19" spans="2:12" ht="20.100000000000001" customHeight="1" thickBot="1" x14ac:dyDescent="0.25">
      <c r="B19" s="57" t="s">
        <v>259</v>
      </c>
      <c r="C19" s="55">
        <v>1</v>
      </c>
      <c r="D19" s="55">
        <v>61</v>
      </c>
      <c r="E19" s="55">
        <v>4</v>
      </c>
      <c r="F19" s="55">
        <v>87</v>
      </c>
      <c r="G19" s="55">
        <v>42</v>
      </c>
      <c r="H19" s="55">
        <v>135</v>
      </c>
      <c r="J19">
        <v>178</v>
      </c>
      <c r="K19">
        <v>0</v>
      </c>
      <c r="L19" s="56">
        <f t="shared" si="0"/>
        <v>313</v>
      </c>
    </row>
    <row r="20" spans="2:12" ht="20.100000000000001" customHeight="1" thickBot="1" x14ac:dyDescent="0.25">
      <c r="B20" s="57" t="s">
        <v>260</v>
      </c>
      <c r="C20" s="55">
        <v>8</v>
      </c>
      <c r="D20" s="55">
        <v>20</v>
      </c>
      <c r="E20" s="55">
        <v>10</v>
      </c>
      <c r="F20" s="55">
        <v>38</v>
      </c>
      <c r="G20" s="55">
        <v>56</v>
      </c>
      <c r="H20" s="55">
        <v>185</v>
      </c>
      <c r="J20">
        <v>103</v>
      </c>
      <c r="K20">
        <v>0</v>
      </c>
      <c r="L20" s="56">
        <f t="shared" si="0"/>
        <v>288</v>
      </c>
    </row>
    <row r="21" spans="2:12" ht="20.100000000000001" customHeight="1" thickBot="1" x14ac:dyDescent="0.25">
      <c r="B21" s="57" t="s">
        <v>261</v>
      </c>
      <c r="C21" s="55">
        <v>3</v>
      </c>
      <c r="D21" s="55">
        <v>186</v>
      </c>
      <c r="E21" s="55">
        <v>0</v>
      </c>
      <c r="F21" s="55">
        <v>454</v>
      </c>
      <c r="G21" s="55">
        <v>222</v>
      </c>
      <c r="H21" s="55">
        <v>370</v>
      </c>
      <c r="J21">
        <v>665</v>
      </c>
      <c r="K21">
        <v>0</v>
      </c>
      <c r="L21" s="56">
        <f t="shared" si="0"/>
        <v>1035</v>
      </c>
    </row>
    <row r="22" spans="2:12" ht="20.100000000000001" customHeight="1" thickBot="1" x14ac:dyDescent="0.25">
      <c r="B22" s="57" t="s">
        <v>262</v>
      </c>
      <c r="C22" s="55">
        <v>12</v>
      </c>
      <c r="D22" s="55">
        <v>46</v>
      </c>
      <c r="E22" s="55">
        <v>0</v>
      </c>
      <c r="F22" s="55">
        <v>72</v>
      </c>
      <c r="G22" s="55">
        <v>80</v>
      </c>
      <c r="H22" s="55">
        <v>316</v>
      </c>
      <c r="J22">
        <v>290</v>
      </c>
      <c r="K22">
        <v>0</v>
      </c>
      <c r="L22" s="56">
        <f t="shared" si="0"/>
        <v>606</v>
      </c>
    </row>
    <row r="23" spans="2:12" ht="20.100000000000001" customHeight="1" thickBot="1" x14ac:dyDescent="0.25">
      <c r="B23" s="57" t="s">
        <v>263</v>
      </c>
      <c r="C23" s="55">
        <v>1</v>
      </c>
      <c r="D23" s="55">
        <v>37</v>
      </c>
      <c r="E23" s="55">
        <v>3</v>
      </c>
      <c r="F23" s="55">
        <v>30</v>
      </c>
      <c r="G23" s="55">
        <v>37</v>
      </c>
      <c r="H23" s="55">
        <v>72</v>
      </c>
      <c r="J23">
        <v>99</v>
      </c>
      <c r="K23">
        <v>0</v>
      </c>
      <c r="L23" s="56">
        <f t="shared" si="0"/>
        <v>171</v>
      </c>
    </row>
    <row r="24" spans="2:12" ht="20.100000000000001" customHeight="1" thickBot="1" x14ac:dyDescent="0.25">
      <c r="B24" s="57" t="s">
        <v>264</v>
      </c>
      <c r="C24" s="55">
        <v>13</v>
      </c>
      <c r="D24" s="55">
        <v>27</v>
      </c>
      <c r="E24" s="55">
        <v>0</v>
      </c>
      <c r="F24" s="55">
        <v>79</v>
      </c>
      <c r="G24" s="55">
        <v>132</v>
      </c>
      <c r="H24" s="55">
        <v>229</v>
      </c>
      <c r="J24">
        <v>131</v>
      </c>
      <c r="K24">
        <v>0</v>
      </c>
      <c r="L24" s="56">
        <f t="shared" si="0"/>
        <v>360</v>
      </c>
    </row>
    <row r="25" spans="2:12" ht="20.100000000000001" customHeight="1" thickBot="1" x14ac:dyDescent="0.25">
      <c r="B25" s="57" t="s">
        <v>265</v>
      </c>
      <c r="C25" s="55">
        <v>20</v>
      </c>
      <c r="D25" s="55">
        <v>54</v>
      </c>
      <c r="E25" s="55">
        <v>13</v>
      </c>
      <c r="F25" s="55">
        <v>1046</v>
      </c>
      <c r="G25" s="55">
        <v>213</v>
      </c>
      <c r="H25" s="55">
        <v>432</v>
      </c>
      <c r="J25">
        <v>1196</v>
      </c>
      <c r="K25">
        <v>2</v>
      </c>
      <c r="L25" s="56">
        <f t="shared" si="0"/>
        <v>1626</v>
      </c>
    </row>
    <row r="26" spans="2:12" ht="20.100000000000001" customHeight="1" thickBot="1" x14ac:dyDescent="0.25">
      <c r="B26" s="58" t="s">
        <v>266</v>
      </c>
      <c r="C26" s="55">
        <v>3</v>
      </c>
      <c r="D26" s="55">
        <v>57</v>
      </c>
      <c r="E26" s="55">
        <v>0</v>
      </c>
      <c r="F26" s="55">
        <v>36</v>
      </c>
      <c r="G26" s="55">
        <v>50</v>
      </c>
      <c r="H26" s="55">
        <v>112</v>
      </c>
      <c r="J26">
        <v>120</v>
      </c>
      <c r="K26">
        <v>0</v>
      </c>
      <c r="L26" s="56">
        <f t="shared" si="0"/>
        <v>232</v>
      </c>
    </row>
    <row r="27" spans="2:12" ht="20.100000000000001" customHeight="1" thickBot="1" x14ac:dyDescent="0.25">
      <c r="B27" s="59" t="s">
        <v>267</v>
      </c>
      <c r="C27" s="55">
        <v>0</v>
      </c>
      <c r="D27" s="55">
        <v>56</v>
      </c>
      <c r="E27" s="55">
        <v>0</v>
      </c>
      <c r="F27" s="55">
        <v>39</v>
      </c>
      <c r="G27" s="55">
        <v>18</v>
      </c>
      <c r="H27" s="55">
        <v>54</v>
      </c>
      <c r="J27">
        <v>116</v>
      </c>
      <c r="K27">
        <v>0</v>
      </c>
      <c r="L27" s="56">
        <f t="shared" si="0"/>
        <v>170</v>
      </c>
    </row>
    <row r="28" spans="2:12" ht="20.100000000000001" customHeight="1" thickBot="1" x14ac:dyDescent="0.25">
      <c r="B28" s="57" t="s">
        <v>268</v>
      </c>
      <c r="C28" s="55">
        <v>6</v>
      </c>
      <c r="D28" s="55">
        <v>30</v>
      </c>
      <c r="E28" s="55">
        <v>4</v>
      </c>
      <c r="F28" s="55">
        <v>56</v>
      </c>
      <c r="G28" s="55">
        <v>94</v>
      </c>
      <c r="H28" s="55">
        <v>139</v>
      </c>
      <c r="J28">
        <v>117</v>
      </c>
      <c r="K28">
        <v>0</v>
      </c>
      <c r="L28" s="56">
        <f t="shared" si="0"/>
        <v>256</v>
      </c>
    </row>
    <row r="29" spans="2:12" ht="20.100000000000001" customHeight="1" thickBot="1" x14ac:dyDescent="0.25">
      <c r="B29" s="57" t="s">
        <v>269</v>
      </c>
      <c r="C29" s="55">
        <v>0</v>
      </c>
      <c r="D29" s="55">
        <v>13</v>
      </c>
      <c r="E29" s="55">
        <v>0</v>
      </c>
      <c r="F29" s="55">
        <v>9</v>
      </c>
      <c r="G29" s="55">
        <v>4</v>
      </c>
      <c r="H29" s="55">
        <v>29</v>
      </c>
      <c r="J29">
        <v>30</v>
      </c>
      <c r="K29">
        <v>0</v>
      </c>
      <c r="L29" s="56">
        <f t="shared" si="0"/>
        <v>59</v>
      </c>
    </row>
    <row r="30" spans="2:12" ht="20.100000000000001" customHeight="1" thickBot="1" x14ac:dyDescent="0.25">
      <c r="B30" s="57" t="s">
        <v>270</v>
      </c>
      <c r="C30" s="55">
        <v>6</v>
      </c>
      <c r="D30" s="55">
        <v>29</v>
      </c>
      <c r="E30" s="55">
        <v>0</v>
      </c>
      <c r="F30" s="55">
        <v>19</v>
      </c>
      <c r="G30" s="55">
        <v>136</v>
      </c>
      <c r="H30" s="55">
        <v>158</v>
      </c>
      <c r="J30">
        <v>59</v>
      </c>
      <c r="K30">
        <v>0</v>
      </c>
      <c r="L30" s="56">
        <f t="shared" si="0"/>
        <v>217</v>
      </c>
    </row>
    <row r="31" spans="2:12" ht="20.100000000000001" customHeight="1" thickBot="1" x14ac:dyDescent="0.25">
      <c r="B31" s="57" t="s">
        <v>271</v>
      </c>
      <c r="C31" s="55">
        <v>1</v>
      </c>
      <c r="D31" s="55">
        <v>22</v>
      </c>
      <c r="E31" s="55">
        <v>0</v>
      </c>
      <c r="F31" s="55">
        <v>14</v>
      </c>
      <c r="G31" s="55">
        <v>16</v>
      </c>
      <c r="H31" s="55">
        <v>41</v>
      </c>
      <c r="J31">
        <v>53</v>
      </c>
      <c r="K31">
        <v>0</v>
      </c>
      <c r="L31" s="56">
        <f t="shared" si="0"/>
        <v>94</v>
      </c>
    </row>
    <row r="32" spans="2:12" ht="20.100000000000001" customHeight="1" thickBot="1" x14ac:dyDescent="0.25">
      <c r="B32" s="57" t="s">
        <v>272</v>
      </c>
      <c r="C32" s="55">
        <v>4</v>
      </c>
      <c r="D32" s="55">
        <v>14</v>
      </c>
      <c r="E32" s="55">
        <v>1</v>
      </c>
      <c r="F32" s="55">
        <v>25</v>
      </c>
      <c r="G32" s="55">
        <v>32</v>
      </c>
      <c r="H32" s="55">
        <v>81</v>
      </c>
      <c r="J32">
        <v>57</v>
      </c>
      <c r="K32">
        <v>0</v>
      </c>
      <c r="L32" s="56">
        <f t="shared" si="0"/>
        <v>138</v>
      </c>
    </row>
    <row r="33" spans="2:12" ht="20.100000000000001" customHeight="1" thickBot="1" x14ac:dyDescent="0.25">
      <c r="B33" s="57" t="s">
        <v>273</v>
      </c>
      <c r="C33" s="55">
        <v>1</v>
      </c>
      <c r="D33" s="55">
        <v>2</v>
      </c>
      <c r="E33" s="55">
        <v>2</v>
      </c>
      <c r="F33" s="55">
        <v>11</v>
      </c>
      <c r="G33" s="55">
        <v>10</v>
      </c>
      <c r="H33" s="55">
        <v>12</v>
      </c>
      <c r="J33">
        <v>18</v>
      </c>
      <c r="K33">
        <v>0</v>
      </c>
      <c r="L33" s="56">
        <f t="shared" si="0"/>
        <v>30</v>
      </c>
    </row>
    <row r="34" spans="2:12" ht="20.100000000000001" customHeight="1" thickBot="1" x14ac:dyDescent="0.25">
      <c r="B34" s="57" t="s">
        <v>274</v>
      </c>
      <c r="C34" s="55">
        <v>0</v>
      </c>
      <c r="D34" s="55">
        <v>12</v>
      </c>
      <c r="E34" s="55">
        <v>0</v>
      </c>
      <c r="F34" s="55">
        <v>18</v>
      </c>
      <c r="G34" s="55">
        <v>18</v>
      </c>
      <c r="H34" s="55">
        <v>36</v>
      </c>
      <c r="J34">
        <v>36</v>
      </c>
      <c r="K34">
        <v>0</v>
      </c>
      <c r="L34" s="56">
        <f t="shared" si="0"/>
        <v>72</v>
      </c>
    </row>
    <row r="35" spans="2:12" ht="20.100000000000001" customHeight="1" thickBot="1" x14ac:dyDescent="0.25">
      <c r="B35" s="57" t="s">
        <v>275</v>
      </c>
      <c r="C35" s="55">
        <v>0</v>
      </c>
      <c r="D35" s="55">
        <v>12</v>
      </c>
      <c r="E35" s="55">
        <v>0</v>
      </c>
      <c r="F35" s="55">
        <v>34</v>
      </c>
      <c r="G35" s="55">
        <v>2</v>
      </c>
      <c r="H35" s="55">
        <v>0</v>
      </c>
      <c r="J35">
        <v>46</v>
      </c>
      <c r="K35">
        <v>0</v>
      </c>
      <c r="L35" s="56">
        <f t="shared" si="0"/>
        <v>46</v>
      </c>
    </row>
    <row r="36" spans="2:12" ht="20.100000000000001" customHeight="1" thickBot="1" x14ac:dyDescent="0.25">
      <c r="B36" s="57" t="s">
        <v>276</v>
      </c>
      <c r="C36" s="55">
        <v>0</v>
      </c>
      <c r="D36" s="55">
        <v>8</v>
      </c>
      <c r="E36" s="55">
        <v>0</v>
      </c>
      <c r="F36" s="55">
        <v>30</v>
      </c>
      <c r="G36" s="55">
        <v>10</v>
      </c>
      <c r="H36" s="55">
        <v>25</v>
      </c>
      <c r="J36">
        <v>39</v>
      </c>
      <c r="K36">
        <v>0</v>
      </c>
      <c r="L36" s="56">
        <f t="shared" si="0"/>
        <v>64</v>
      </c>
    </row>
    <row r="37" spans="2:12" ht="20.100000000000001" customHeight="1" thickBot="1" x14ac:dyDescent="0.25">
      <c r="B37" s="57" t="s">
        <v>277</v>
      </c>
      <c r="C37" s="55">
        <v>0</v>
      </c>
      <c r="D37" s="55">
        <v>16</v>
      </c>
      <c r="E37" s="55">
        <v>0</v>
      </c>
      <c r="F37" s="55">
        <v>16</v>
      </c>
      <c r="G37" s="55">
        <v>24</v>
      </c>
      <c r="H37" s="55">
        <v>30</v>
      </c>
      <c r="J37">
        <v>34</v>
      </c>
      <c r="K37">
        <v>0</v>
      </c>
      <c r="L37" s="56">
        <f t="shared" si="0"/>
        <v>64</v>
      </c>
    </row>
    <row r="38" spans="2:12" ht="20.100000000000001" customHeight="1" thickBot="1" x14ac:dyDescent="0.25">
      <c r="B38" s="57" t="s">
        <v>278</v>
      </c>
      <c r="C38" s="55">
        <v>9</v>
      </c>
      <c r="D38" s="55">
        <v>36</v>
      </c>
      <c r="E38" s="55">
        <v>38</v>
      </c>
      <c r="F38" s="55">
        <v>60</v>
      </c>
      <c r="G38" s="55">
        <v>43</v>
      </c>
      <c r="H38" s="55">
        <v>169</v>
      </c>
      <c r="J38">
        <v>163</v>
      </c>
      <c r="K38">
        <v>0</v>
      </c>
      <c r="L38" s="56">
        <f t="shared" si="0"/>
        <v>332</v>
      </c>
    </row>
    <row r="39" spans="2:12" ht="20.100000000000001" customHeight="1" thickBot="1" x14ac:dyDescent="0.25">
      <c r="B39" s="57" t="s">
        <v>279</v>
      </c>
      <c r="C39" s="55">
        <v>0</v>
      </c>
      <c r="D39" s="55">
        <v>1</v>
      </c>
      <c r="E39" s="55">
        <v>0</v>
      </c>
      <c r="F39" s="55">
        <v>46</v>
      </c>
      <c r="G39" s="55">
        <v>8</v>
      </c>
      <c r="H39" s="55">
        <v>7</v>
      </c>
      <c r="J39">
        <v>47</v>
      </c>
      <c r="K39">
        <v>0</v>
      </c>
      <c r="L39" s="56">
        <f t="shared" si="0"/>
        <v>54</v>
      </c>
    </row>
    <row r="40" spans="2:12" ht="20.100000000000001" customHeight="1" thickBot="1" x14ac:dyDescent="0.25">
      <c r="B40" s="57" t="s">
        <v>280</v>
      </c>
      <c r="C40" s="55">
        <v>2</v>
      </c>
      <c r="D40" s="55">
        <v>21</v>
      </c>
      <c r="E40" s="55">
        <v>11</v>
      </c>
      <c r="F40" s="55">
        <v>76</v>
      </c>
      <c r="G40" s="55">
        <v>18</v>
      </c>
      <c r="H40" s="55">
        <v>88</v>
      </c>
      <c r="J40">
        <v>121</v>
      </c>
      <c r="K40">
        <v>0</v>
      </c>
      <c r="L40" s="56">
        <f t="shared" si="0"/>
        <v>209</v>
      </c>
    </row>
    <row r="41" spans="2:12" ht="20.100000000000001" customHeight="1" thickBot="1" x14ac:dyDescent="0.25">
      <c r="B41" s="57" t="s">
        <v>281</v>
      </c>
      <c r="C41" s="55">
        <v>15</v>
      </c>
      <c r="D41" s="55">
        <v>105</v>
      </c>
      <c r="E41" s="55">
        <v>18</v>
      </c>
      <c r="F41" s="55">
        <v>212</v>
      </c>
      <c r="G41" s="55">
        <v>302</v>
      </c>
      <c r="H41" s="55">
        <v>814</v>
      </c>
      <c r="J41">
        <v>429</v>
      </c>
      <c r="K41">
        <v>0</v>
      </c>
      <c r="L41" s="56">
        <f t="shared" si="0"/>
        <v>1243</v>
      </c>
    </row>
    <row r="42" spans="2:12" ht="20.100000000000001" customHeight="1" thickBot="1" x14ac:dyDescent="0.25">
      <c r="B42" s="57" t="s">
        <v>282</v>
      </c>
      <c r="C42" s="55">
        <v>0</v>
      </c>
      <c r="D42" s="55">
        <v>7</v>
      </c>
      <c r="E42" s="55">
        <v>1</v>
      </c>
      <c r="F42" s="55">
        <v>9</v>
      </c>
      <c r="G42" s="55">
        <v>6</v>
      </c>
      <c r="H42" s="55">
        <v>14</v>
      </c>
      <c r="J42">
        <v>23</v>
      </c>
      <c r="K42">
        <v>0</v>
      </c>
      <c r="L42" s="56">
        <f t="shared" si="0"/>
        <v>37</v>
      </c>
    </row>
    <row r="43" spans="2:12" ht="20.100000000000001" customHeight="1" thickBot="1" x14ac:dyDescent="0.25">
      <c r="B43" s="57" t="s">
        <v>283</v>
      </c>
      <c r="C43" s="55">
        <v>0</v>
      </c>
      <c r="D43" s="55">
        <v>9</v>
      </c>
      <c r="E43" s="55">
        <v>0</v>
      </c>
      <c r="F43" s="55">
        <v>21</v>
      </c>
      <c r="G43" s="55">
        <v>22</v>
      </c>
      <c r="H43" s="55">
        <v>31</v>
      </c>
      <c r="J43">
        <v>37</v>
      </c>
      <c r="K43">
        <v>0</v>
      </c>
      <c r="L43" s="56">
        <f t="shared" si="0"/>
        <v>68</v>
      </c>
    </row>
    <row r="44" spans="2:12" ht="20.100000000000001" customHeight="1" thickBot="1" x14ac:dyDescent="0.25">
      <c r="B44" s="57" t="s">
        <v>284</v>
      </c>
      <c r="C44" s="55">
        <v>6</v>
      </c>
      <c r="D44" s="55">
        <v>19</v>
      </c>
      <c r="E44" s="55">
        <v>12</v>
      </c>
      <c r="F44" s="55">
        <v>28</v>
      </c>
      <c r="G44" s="55">
        <v>16</v>
      </c>
      <c r="H44" s="55">
        <v>68</v>
      </c>
      <c r="J44">
        <v>78</v>
      </c>
      <c r="K44">
        <v>0</v>
      </c>
      <c r="L44" s="56">
        <f t="shared" si="0"/>
        <v>146</v>
      </c>
    </row>
    <row r="45" spans="2:12" ht="20.100000000000001" customHeight="1" thickBot="1" x14ac:dyDescent="0.25">
      <c r="B45" s="57" t="s">
        <v>285</v>
      </c>
      <c r="C45" s="55">
        <v>0</v>
      </c>
      <c r="D45" s="55">
        <v>12</v>
      </c>
      <c r="E45" s="55">
        <v>0</v>
      </c>
      <c r="F45" s="55">
        <v>19</v>
      </c>
      <c r="G45" s="55">
        <v>12</v>
      </c>
      <c r="H45" s="55">
        <v>30</v>
      </c>
      <c r="J45">
        <v>39</v>
      </c>
      <c r="K45">
        <v>0</v>
      </c>
      <c r="L45" s="56">
        <f t="shared" si="0"/>
        <v>69</v>
      </c>
    </row>
    <row r="46" spans="2:12" ht="20.100000000000001" customHeight="1" thickBot="1" x14ac:dyDescent="0.25">
      <c r="B46" s="57" t="s">
        <v>286</v>
      </c>
      <c r="C46" s="55">
        <v>0</v>
      </c>
      <c r="D46" s="55">
        <v>39</v>
      </c>
      <c r="E46" s="55">
        <v>0</v>
      </c>
      <c r="F46" s="55">
        <v>57</v>
      </c>
      <c r="G46" s="55">
        <v>35</v>
      </c>
      <c r="H46" s="55">
        <v>97</v>
      </c>
      <c r="J46">
        <v>119</v>
      </c>
      <c r="K46">
        <v>0</v>
      </c>
      <c r="L46" s="56">
        <f t="shared" si="0"/>
        <v>216</v>
      </c>
    </row>
    <row r="47" spans="2:12" ht="20.100000000000001" customHeight="1" thickBot="1" x14ac:dyDescent="0.25">
      <c r="B47" s="57" t="s">
        <v>287</v>
      </c>
      <c r="C47" s="55">
        <v>0</v>
      </c>
      <c r="D47" s="55">
        <v>16</v>
      </c>
      <c r="E47" s="55">
        <v>0</v>
      </c>
      <c r="F47" s="55">
        <v>18</v>
      </c>
      <c r="G47" s="55">
        <v>7</v>
      </c>
      <c r="H47" s="55">
        <v>62</v>
      </c>
      <c r="J47">
        <v>59</v>
      </c>
      <c r="K47">
        <v>0</v>
      </c>
      <c r="L47" s="56">
        <f t="shared" si="0"/>
        <v>121</v>
      </c>
    </row>
    <row r="48" spans="2:12" ht="20.100000000000001" customHeight="1" thickBot="1" x14ac:dyDescent="0.25">
      <c r="B48" s="57" t="s">
        <v>288</v>
      </c>
      <c r="C48" s="55">
        <v>27</v>
      </c>
      <c r="D48" s="55">
        <v>433</v>
      </c>
      <c r="E48" s="55">
        <v>192</v>
      </c>
      <c r="F48" s="55">
        <v>401</v>
      </c>
      <c r="G48" s="55">
        <v>147</v>
      </c>
      <c r="H48" s="55">
        <v>1413</v>
      </c>
      <c r="J48">
        <v>1836</v>
      </c>
      <c r="K48">
        <v>0</v>
      </c>
      <c r="L48" s="56">
        <f t="shared" si="0"/>
        <v>3249</v>
      </c>
    </row>
    <row r="49" spans="2:12" ht="20.100000000000001" customHeight="1" thickBot="1" x14ac:dyDescent="0.25">
      <c r="B49" s="57" t="s">
        <v>289</v>
      </c>
      <c r="C49" s="55">
        <v>2</v>
      </c>
      <c r="D49" s="55">
        <v>109</v>
      </c>
      <c r="E49" s="55">
        <v>21</v>
      </c>
      <c r="F49" s="55">
        <v>186</v>
      </c>
      <c r="G49" s="55">
        <v>142</v>
      </c>
      <c r="H49" s="55">
        <v>473</v>
      </c>
      <c r="J49">
        <v>363</v>
      </c>
      <c r="K49">
        <v>0</v>
      </c>
      <c r="L49" s="56">
        <f t="shared" si="0"/>
        <v>836</v>
      </c>
    </row>
    <row r="50" spans="2:12" ht="20.100000000000001" customHeight="1" thickBot="1" x14ac:dyDescent="0.25">
      <c r="B50" s="57" t="s">
        <v>290</v>
      </c>
      <c r="C50" s="55">
        <v>1</v>
      </c>
      <c r="D50" s="55">
        <v>18</v>
      </c>
      <c r="E50" s="55">
        <v>0</v>
      </c>
      <c r="F50" s="55">
        <v>16</v>
      </c>
      <c r="G50" s="55">
        <v>10</v>
      </c>
      <c r="H50" s="55">
        <v>56</v>
      </c>
      <c r="J50">
        <v>68</v>
      </c>
      <c r="K50">
        <v>0</v>
      </c>
      <c r="L50" s="56">
        <f t="shared" si="0"/>
        <v>124</v>
      </c>
    </row>
    <row r="51" spans="2:12" ht="20.100000000000001" customHeight="1" thickBot="1" x14ac:dyDescent="0.25">
      <c r="B51" s="57" t="s">
        <v>291</v>
      </c>
      <c r="C51" s="55">
        <v>0</v>
      </c>
      <c r="D51" s="55">
        <v>13</v>
      </c>
      <c r="E51" s="55">
        <v>1</v>
      </c>
      <c r="F51" s="55">
        <v>49</v>
      </c>
      <c r="G51" s="55">
        <v>30</v>
      </c>
      <c r="H51" s="55">
        <v>50</v>
      </c>
      <c r="J51">
        <v>66</v>
      </c>
      <c r="K51">
        <v>0</v>
      </c>
      <c r="L51" s="56">
        <f t="shared" si="0"/>
        <v>116</v>
      </c>
    </row>
    <row r="52" spans="2:12" ht="20.100000000000001" customHeight="1" thickBot="1" x14ac:dyDescent="0.25">
      <c r="B52" s="57" t="s">
        <v>292</v>
      </c>
      <c r="C52" s="55">
        <v>0</v>
      </c>
      <c r="D52" s="55">
        <v>50</v>
      </c>
      <c r="E52" s="55">
        <v>20</v>
      </c>
      <c r="F52" s="55">
        <v>132</v>
      </c>
      <c r="G52" s="55">
        <v>35</v>
      </c>
      <c r="H52" s="55">
        <v>108</v>
      </c>
      <c r="J52">
        <v>219</v>
      </c>
      <c r="K52">
        <v>0</v>
      </c>
      <c r="L52" s="56">
        <f t="shared" si="0"/>
        <v>327</v>
      </c>
    </row>
    <row r="53" spans="2:12" ht="20.100000000000001" customHeight="1" thickBot="1" x14ac:dyDescent="0.25">
      <c r="B53" s="57" t="s">
        <v>293</v>
      </c>
      <c r="C53" s="55">
        <v>0</v>
      </c>
      <c r="D53" s="55">
        <v>6</v>
      </c>
      <c r="E53" s="55">
        <v>0</v>
      </c>
      <c r="F53" s="55">
        <v>2</v>
      </c>
      <c r="G53" s="55">
        <v>5</v>
      </c>
      <c r="H53" s="55">
        <v>14</v>
      </c>
      <c r="J53">
        <v>10</v>
      </c>
      <c r="K53">
        <v>0</v>
      </c>
      <c r="L53" s="56">
        <f t="shared" si="0"/>
        <v>24</v>
      </c>
    </row>
    <row r="54" spans="2:12" ht="20.100000000000001" customHeight="1" thickBot="1" x14ac:dyDescent="0.25">
      <c r="B54" s="57" t="s">
        <v>294</v>
      </c>
      <c r="C54" s="55">
        <v>3</v>
      </c>
      <c r="D54" s="55">
        <v>24</v>
      </c>
      <c r="E54" s="55">
        <v>0</v>
      </c>
      <c r="F54" s="55">
        <v>31</v>
      </c>
      <c r="G54" s="55">
        <v>14</v>
      </c>
      <c r="H54" s="55">
        <v>48</v>
      </c>
      <c r="J54">
        <v>71</v>
      </c>
      <c r="K54">
        <v>0</v>
      </c>
      <c r="L54" s="56">
        <f t="shared" si="0"/>
        <v>119</v>
      </c>
    </row>
    <row r="55" spans="2:12" ht="20.100000000000001" customHeight="1" thickBot="1" x14ac:dyDescent="0.25">
      <c r="B55" s="57" t="s">
        <v>295</v>
      </c>
      <c r="C55" s="55">
        <v>0</v>
      </c>
      <c r="D55" s="55">
        <v>1</v>
      </c>
      <c r="E55" s="55">
        <v>1</v>
      </c>
      <c r="F55" s="55">
        <v>30</v>
      </c>
      <c r="G55" s="55">
        <v>13</v>
      </c>
      <c r="H55" s="55">
        <v>18</v>
      </c>
      <c r="J55">
        <v>35</v>
      </c>
      <c r="K55">
        <v>0</v>
      </c>
      <c r="L55" s="56">
        <f t="shared" si="0"/>
        <v>53</v>
      </c>
    </row>
    <row r="56" spans="2:12" ht="20.100000000000001" customHeight="1" thickBot="1" x14ac:dyDescent="0.25">
      <c r="B56" s="57" t="s">
        <v>296</v>
      </c>
      <c r="C56" s="55">
        <v>4</v>
      </c>
      <c r="D56" s="55">
        <v>177</v>
      </c>
      <c r="E56" s="55">
        <v>54</v>
      </c>
      <c r="F56" s="55">
        <v>306</v>
      </c>
      <c r="G56" s="55">
        <v>78</v>
      </c>
      <c r="H56" s="55">
        <v>371</v>
      </c>
      <c r="J56">
        <v>630</v>
      </c>
      <c r="K56">
        <v>0</v>
      </c>
      <c r="L56" s="56">
        <f t="shared" si="0"/>
        <v>1001</v>
      </c>
    </row>
    <row r="57" spans="2:12" ht="20.100000000000001" customHeight="1" thickBot="1" x14ac:dyDescent="0.25">
      <c r="B57" s="57" t="s">
        <v>297</v>
      </c>
      <c r="C57" s="55">
        <v>5</v>
      </c>
      <c r="D57" s="55">
        <v>50</v>
      </c>
      <c r="E57" s="55">
        <v>0</v>
      </c>
      <c r="F57" s="55">
        <v>151</v>
      </c>
      <c r="G57" s="55">
        <v>15</v>
      </c>
      <c r="H57" s="55">
        <v>98</v>
      </c>
      <c r="J57">
        <v>223</v>
      </c>
      <c r="K57">
        <v>0</v>
      </c>
      <c r="L57" s="56">
        <f t="shared" si="0"/>
        <v>321</v>
      </c>
    </row>
    <row r="58" spans="2:12" ht="20.100000000000001" customHeight="1" thickBot="1" x14ac:dyDescent="0.25">
      <c r="B58" s="57" t="s">
        <v>298</v>
      </c>
      <c r="C58" s="55">
        <v>3</v>
      </c>
      <c r="D58" s="55">
        <v>21</v>
      </c>
      <c r="E58" s="55">
        <v>2</v>
      </c>
      <c r="F58" s="55">
        <v>44</v>
      </c>
      <c r="G58" s="55">
        <v>16</v>
      </c>
      <c r="H58" s="55">
        <v>45</v>
      </c>
      <c r="J58">
        <v>75</v>
      </c>
      <c r="K58">
        <v>0</v>
      </c>
      <c r="L58" s="56">
        <f t="shared" si="0"/>
        <v>120</v>
      </c>
    </row>
    <row r="59" spans="2:12" ht="20.100000000000001" customHeight="1" thickBot="1" x14ac:dyDescent="0.25">
      <c r="B59" s="57" t="s">
        <v>299</v>
      </c>
      <c r="C59" s="55">
        <v>16</v>
      </c>
      <c r="D59" s="55">
        <v>91</v>
      </c>
      <c r="E59" s="55">
        <v>8</v>
      </c>
      <c r="F59" s="55">
        <v>200</v>
      </c>
      <c r="G59" s="55">
        <v>50</v>
      </c>
      <c r="H59" s="55">
        <v>281</v>
      </c>
      <c r="J59">
        <v>406</v>
      </c>
      <c r="K59">
        <v>2</v>
      </c>
      <c r="L59" s="56">
        <f t="shared" si="0"/>
        <v>685</v>
      </c>
    </row>
    <row r="60" spans="2:12" ht="20.100000000000001" customHeight="1" thickBot="1" x14ac:dyDescent="0.25">
      <c r="B60" s="57" t="s">
        <v>300</v>
      </c>
      <c r="C60" s="55">
        <v>2</v>
      </c>
      <c r="D60" s="55">
        <v>81</v>
      </c>
      <c r="E60" s="55">
        <v>1</v>
      </c>
      <c r="F60" s="55">
        <v>113</v>
      </c>
      <c r="G60" s="55">
        <v>17</v>
      </c>
      <c r="H60" s="55">
        <v>196</v>
      </c>
      <c r="J60">
        <v>323</v>
      </c>
      <c r="K60">
        <v>0</v>
      </c>
      <c r="L60" s="56">
        <f t="shared" si="0"/>
        <v>519</v>
      </c>
    </row>
    <row r="61" spans="2:12" ht="20.100000000000001" customHeight="1" thickBot="1" x14ac:dyDescent="0.25">
      <c r="B61" s="57" t="s">
        <v>301</v>
      </c>
      <c r="C61" s="55">
        <v>13</v>
      </c>
      <c r="D61" s="55">
        <v>53</v>
      </c>
      <c r="E61" s="55">
        <v>4</v>
      </c>
      <c r="F61" s="55">
        <v>182</v>
      </c>
      <c r="G61" s="55">
        <v>128</v>
      </c>
      <c r="H61" s="55">
        <v>623</v>
      </c>
      <c r="J61">
        <v>578</v>
      </c>
      <c r="K61">
        <v>0</v>
      </c>
      <c r="L61" s="56">
        <f t="shared" si="0"/>
        <v>1201</v>
      </c>
    </row>
    <row r="62" spans="2:12" ht="20.100000000000001" customHeight="1" thickBot="1" x14ac:dyDescent="0.25">
      <c r="B62" s="57" t="s">
        <v>302</v>
      </c>
      <c r="C62" s="55">
        <v>0</v>
      </c>
      <c r="D62" s="55">
        <v>15</v>
      </c>
      <c r="E62" s="55">
        <v>2</v>
      </c>
      <c r="F62" s="55">
        <v>17</v>
      </c>
      <c r="G62" s="55">
        <v>20</v>
      </c>
      <c r="H62" s="55">
        <v>44</v>
      </c>
      <c r="J62">
        <v>50</v>
      </c>
      <c r="K62">
        <v>0</v>
      </c>
      <c r="L62" s="56">
        <f t="shared" si="0"/>
        <v>94</v>
      </c>
    </row>
    <row r="63" spans="2:12" ht="20.100000000000001" customHeight="1" thickBot="1" x14ac:dyDescent="0.25">
      <c r="B63" s="57" t="s">
        <v>303</v>
      </c>
      <c r="C63" s="55">
        <v>1</v>
      </c>
      <c r="D63" s="55">
        <v>22</v>
      </c>
      <c r="E63" s="55">
        <v>0</v>
      </c>
      <c r="F63" s="55">
        <v>32</v>
      </c>
      <c r="G63" s="55">
        <v>15</v>
      </c>
      <c r="H63" s="55">
        <v>25</v>
      </c>
      <c r="J63">
        <v>57</v>
      </c>
      <c r="K63">
        <v>0</v>
      </c>
      <c r="L63" s="56">
        <f t="shared" si="0"/>
        <v>82</v>
      </c>
    </row>
    <row r="64" spans="2:12" ht="20.100000000000001" customHeight="1" thickBot="1" x14ac:dyDescent="0.25">
      <c r="B64" s="57" t="s">
        <v>304</v>
      </c>
      <c r="C64" s="55">
        <v>5</v>
      </c>
      <c r="D64" s="55">
        <v>34</v>
      </c>
      <c r="E64" s="55">
        <v>0</v>
      </c>
      <c r="F64" s="55">
        <v>23</v>
      </c>
      <c r="G64" s="55">
        <v>13</v>
      </c>
      <c r="H64" s="55">
        <v>67</v>
      </c>
      <c r="J64">
        <v>100</v>
      </c>
      <c r="K64">
        <v>0</v>
      </c>
      <c r="L64" s="56">
        <f t="shared" si="0"/>
        <v>167</v>
      </c>
    </row>
    <row r="65" spans="2:12" ht="20.100000000000001" customHeight="1" thickBot="1" x14ac:dyDescent="0.25">
      <c r="B65" s="57" t="s">
        <v>305</v>
      </c>
      <c r="C65" s="55">
        <v>1</v>
      </c>
      <c r="D65" s="55">
        <v>8</v>
      </c>
      <c r="E65" s="55">
        <v>0</v>
      </c>
      <c r="F65" s="55">
        <v>7</v>
      </c>
      <c r="G65" s="55">
        <v>4</v>
      </c>
      <c r="H65" s="55">
        <v>10</v>
      </c>
      <c r="J65">
        <v>19</v>
      </c>
      <c r="K65">
        <v>0</v>
      </c>
      <c r="L65" s="56">
        <f t="shared" si="0"/>
        <v>29</v>
      </c>
    </row>
    <row r="66" spans="2:12" ht="20.100000000000001" customHeight="1" thickBot="1" x14ac:dyDescent="0.25">
      <c r="B66" s="57" t="s">
        <v>306</v>
      </c>
      <c r="C66" s="55">
        <v>5</v>
      </c>
      <c r="D66" s="55">
        <v>26</v>
      </c>
      <c r="E66" s="55">
        <v>3</v>
      </c>
      <c r="F66" s="55">
        <v>111</v>
      </c>
      <c r="G66" s="55">
        <v>36</v>
      </c>
      <c r="H66" s="55">
        <v>164</v>
      </c>
      <c r="J66">
        <v>167</v>
      </c>
      <c r="K66">
        <v>0</v>
      </c>
      <c r="L66" s="56">
        <f t="shared" si="0"/>
        <v>331</v>
      </c>
    </row>
    <row r="67" spans="2:12" ht="20.100000000000001" customHeight="1" thickBot="1" x14ac:dyDescent="0.25">
      <c r="B67" s="57" t="s">
        <v>307</v>
      </c>
      <c r="C67" s="55">
        <v>0</v>
      </c>
      <c r="D67" s="55">
        <v>12</v>
      </c>
      <c r="E67" s="55">
        <v>4</v>
      </c>
      <c r="F67" s="55">
        <v>26</v>
      </c>
      <c r="G67" s="55">
        <v>24</v>
      </c>
      <c r="H67" s="55">
        <v>49</v>
      </c>
      <c r="J67">
        <v>58</v>
      </c>
      <c r="K67">
        <v>0</v>
      </c>
      <c r="L67" s="56">
        <f t="shared" si="0"/>
        <v>107</v>
      </c>
    </row>
    <row r="68" spans="2:12" ht="20.100000000000001" customHeight="1" thickBot="1" x14ac:dyDescent="0.25">
      <c r="B68" s="57" t="s">
        <v>308</v>
      </c>
      <c r="C68" s="55">
        <v>1</v>
      </c>
      <c r="D68" s="55">
        <v>21</v>
      </c>
      <c r="E68" s="55">
        <v>0</v>
      </c>
      <c r="F68" s="55">
        <v>18</v>
      </c>
      <c r="G68" s="55">
        <v>16</v>
      </c>
      <c r="H68" s="55">
        <v>23</v>
      </c>
      <c r="J68">
        <v>45</v>
      </c>
      <c r="K68">
        <v>0</v>
      </c>
      <c r="L68" s="56">
        <f t="shared" si="0"/>
        <v>68</v>
      </c>
    </row>
    <row r="69" spans="2:12" ht="20.100000000000001" customHeight="1" thickBot="1" x14ac:dyDescent="0.25">
      <c r="B69" s="57" t="s">
        <v>309</v>
      </c>
      <c r="C69" s="55">
        <v>0</v>
      </c>
      <c r="D69" s="55">
        <v>38</v>
      </c>
      <c r="E69" s="55">
        <v>0</v>
      </c>
      <c r="F69" s="55">
        <v>33</v>
      </c>
      <c r="G69" s="55">
        <v>8</v>
      </c>
      <c r="H69" s="55">
        <v>45</v>
      </c>
      <c r="J69">
        <v>87</v>
      </c>
      <c r="K69">
        <v>0</v>
      </c>
      <c r="L69" s="56">
        <f t="shared" si="0"/>
        <v>132</v>
      </c>
    </row>
    <row r="70" spans="2:12" ht="20.100000000000001" customHeight="1" thickBot="1" x14ac:dyDescent="0.25">
      <c r="B70" s="57" t="s">
        <v>310</v>
      </c>
      <c r="C70" s="55">
        <v>2</v>
      </c>
      <c r="D70" s="55">
        <v>32</v>
      </c>
      <c r="E70" s="55">
        <v>12</v>
      </c>
      <c r="F70" s="55">
        <v>41</v>
      </c>
      <c r="G70" s="55">
        <v>37</v>
      </c>
      <c r="H70" s="55">
        <v>136</v>
      </c>
      <c r="J70">
        <v>134</v>
      </c>
      <c r="K70">
        <v>0</v>
      </c>
      <c r="L70" s="56">
        <f t="shared" si="0"/>
        <v>270</v>
      </c>
    </row>
    <row r="71" spans="2:12" ht="20.100000000000001" customHeight="1" thickBot="1" x14ac:dyDescent="0.25">
      <c r="B71" s="57" t="s">
        <v>311</v>
      </c>
      <c r="C71" s="55">
        <v>3</v>
      </c>
      <c r="D71" s="55">
        <v>11</v>
      </c>
      <c r="E71" s="55">
        <v>14</v>
      </c>
      <c r="F71" s="55">
        <v>95</v>
      </c>
      <c r="G71" s="55">
        <v>29</v>
      </c>
      <c r="H71" s="55">
        <v>51</v>
      </c>
      <c r="J71">
        <v>139</v>
      </c>
      <c r="K71">
        <v>0</v>
      </c>
      <c r="L71" s="56">
        <f t="shared" si="0"/>
        <v>190</v>
      </c>
    </row>
    <row r="72" spans="2:12" ht="20.100000000000001" customHeight="1" thickBot="1" x14ac:dyDescent="0.25">
      <c r="B72" s="57" t="s">
        <v>312</v>
      </c>
      <c r="C72" s="55">
        <v>0</v>
      </c>
      <c r="D72" s="55">
        <v>51</v>
      </c>
      <c r="E72" s="55">
        <v>4</v>
      </c>
      <c r="F72" s="55">
        <v>147</v>
      </c>
      <c r="G72" s="55">
        <v>61</v>
      </c>
      <c r="H72" s="55">
        <v>113</v>
      </c>
      <c r="J72">
        <v>202</v>
      </c>
      <c r="K72">
        <v>0</v>
      </c>
      <c r="L72" s="56">
        <f t="shared" si="0"/>
        <v>315</v>
      </c>
    </row>
    <row r="73" spans="2:12" ht="20.100000000000001" customHeight="1" thickBot="1" x14ac:dyDescent="0.25">
      <c r="B73" s="57" t="s">
        <v>313</v>
      </c>
      <c r="C73" s="55">
        <v>62</v>
      </c>
      <c r="D73" s="55">
        <v>105</v>
      </c>
      <c r="E73" s="55">
        <v>13</v>
      </c>
      <c r="F73" s="55">
        <v>987</v>
      </c>
      <c r="G73" s="55">
        <v>594</v>
      </c>
      <c r="H73" s="55">
        <v>2993</v>
      </c>
      <c r="J73">
        <v>2792</v>
      </c>
      <c r="K73">
        <v>0</v>
      </c>
      <c r="L73" s="56">
        <f t="shared" si="0"/>
        <v>5785</v>
      </c>
    </row>
    <row r="74" spans="2:12" ht="20.100000000000001" customHeight="1" thickBot="1" x14ac:dyDescent="0.25">
      <c r="B74" s="57" t="s">
        <v>314</v>
      </c>
      <c r="C74" s="55">
        <v>3</v>
      </c>
      <c r="D74" s="55">
        <v>10</v>
      </c>
      <c r="E74" s="55">
        <v>0</v>
      </c>
      <c r="F74" s="55">
        <v>51</v>
      </c>
      <c r="G74" s="55">
        <v>18</v>
      </c>
      <c r="H74" s="55">
        <v>74</v>
      </c>
      <c r="J74">
        <v>111</v>
      </c>
      <c r="K74">
        <v>0</v>
      </c>
      <c r="L74" s="56">
        <f t="shared" si="0"/>
        <v>185</v>
      </c>
    </row>
    <row r="75" spans="2:12" ht="20.100000000000001" customHeight="1" thickBot="1" x14ac:dyDescent="0.25">
      <c r="B75" s="57" t="s">
        <v>315</v>
      </c>
      <c r="C75" s="55">
        <v>10</v>
      </c>
      <c r="D75" s="55">
        <v>69</v>
      </c>
      <c r="E75" s="55">
        <v>0</v>
      </c>
      <c r="F75" s="55">
        <v>277</v>
      </c>
      <c r="G75" s="55">
        <v>64</v>
      </c>
      <c r="H75" s="55">
        <v>430</v>
      </c>
      <c r="J75">
        <v>481</v>
      </c>
      <c r="K75">
        <v>0</v>
      </c>
      <c r="L75" s="56">
        <f t="shared" si="0"/>
        <v>911</v>
      </c>
    </row>
    <row r="76" spans="2:12" ht="20.100000000000001" customHeight="1" thickBot="1" x14ac:dyDescent="0.25">
      <c r="B76" s="57" t="s">
        <v>316</v>
      </c>
      <c r="C76" s="55">
        <v>14</v>
      </c>
      <c r="D76" s="55">
        <v>55</v>
      </c>
      <c r="E76" s="55">
        <v>10</v>
      </c>
      <c r="F76" s="55">
        <v>275</v>
      </c>
      <c r="G76" s="55">
        <v>131</v>
      </c>
      <c r="H76" s="55">
        <v>486</v>
      </c>
      <c r="J76">
        <v>423</v>
      </c>
      <c r="K76">
        <v>1</v>
      </c>
      <c r="L76" s="56">
        <f t="shared" ref="L76:L139" si="1">J76-K76+H76</f>
        <v>908</v>
      </c>
    </row>
    <row r="77" spans="2:12" ht="20.100000000000001" customHeight="1" thickBot="1" x14ac:dyDescent="0.25">
      <c r="B77" s="57" t="s">
        <v>317</v>
      </c>
      <c r="C77" s="55">
        <v>5</v>
      </c>
      <c r="D77" s="55">
        <v>22</v>
      </c>
      <c r="E77" s="55">
        <v>0</v>
      </c>
      <c r="F77" s="55">
        <v>132</v>
      </c>
      <c r="G77" s="55">
        <v>39</v>
      </c>
      <c r="H77" s="55">
        <v>163</v>
      </c>
      <c r="J77">
        <v>178</v>
      </c>
      <c r="K77">
        <v>0</v>
      </c>
      <c r="L77" s="56">
        <f t="shared" si="1"/>
        <v>341</v>
      </c>
    </row>
    <row r="78" spans="2:12" ht="20.100000000000001" customHeight="1" thickBot="1" x14ac:dyDescent="0.25">
      <c r="B78" s="57" t="s">
        <v>318</v>
      </c>
      <c r="C78" s="55">
        <v>15</v>
      </c>
      <c r="D78" s="55">
        <v>32</v>
      </c>
      <c r="E78" s="55">
        <v>0</v>
      </c>
      <c r="F78" s="55">
        <v>175</v>
      </c>
      <c r="G78" s="55">
        <v>92</v>
      </c>
      <c r="H78" s="55">
        <v>142</v>
      </c>
      <c r="J78">
        <v>222</v>
      </c>
      <c r="K78">
        <v>0</v>
      </c>
      <c r="L78" s="56">
        <f t="shared" si="1"/>
        <v>364</v>
      </c>
    </row>
    <row r="79" spans="2:12" ht="20.100000000000001" customHeight="1" thickBot="1" x14ac:dyDescent="0.25">
      <c r="B79" s="57" t="s">
        <v>319</v>
      </c>
      <c r="C79" s="55">
        <v>0</v>
      </c>
      <c r="D79" s="55">
        <v>20</v>
      </c>
      <c r="E79" s="55">
        <v>1</v>
      </c>
      <c r="F79" s="55">
        <v>66</v>
      </c>
      <c r="G79" s="55">
        <v>26</v>
      </c>
      <c r="H79" s="55">
        <v>112</v>
      </c>
      <c r="J79">
        <v>137</v>
      </c>
      <c r="K79">
        <v>0</v>
      </c>
      <c r="L79" s="56">
        <f t="shared" si="1"/>
        <v>249</v>
      </c>
    </row>
    <row r="80" spans="2:12" ht="20.100000000000001" customHeight="1" thickBot="1" x14ac:dyDescent="0.25">
      <c r="B80" s="57" t="s">
        <v>320</v>
      </c>
      <c r="C80" s="55">
        <v>2</v>
      </c>
      <c r="D80" s="55">
        <v>17</v>
      </c>
      <c r="E80" s="55">
        <v>0</v>
      </c>
      <c r="F80" s="55">
        <v>50</v>
      </c>
      <c r="G80" s="55">
        <v>16</v>
      </c>
      <c r="H80" s="55">
        <v>72</v>
      </c>
      <c r="J80">
        <v>123</v>
      </c>
      <c r="K80">
        <v>0</v>
      </c>
      <c r="L80" s="56">
        <f t="shared" si="1"/>
        <v>195</v>
      </c>
    </row>
    <row r="81" spans="2:12" ht="20.100000000000001" customHeight="1" thickBot="1" x14ac:dyDescent="0.25">
      <c r="B81" s="57" t="s">
        <v>321</v>
      </c>
      <c r="C81" s="55">
        <v>0</v>
      </c>
      <c r="D81" s="55">
        <v>5</v>
      </c>
      <c r="E81" s="55">
        <v>0</v>
      </c>
      <c r="F81" s="55">
        <v>18</v>
      </c>
      <c r="G81" s="55">
        <v>6</v>
      </c>
      <c r="H81" s="55">
        <v>31</v>
      </c>
      <c r="J81">
        <v>38</v>
      </c>
      <c r="K81">
        <v>0</v>
      </c>
      <c r="L81" s="56">
        <f t="shared" si="1"/>
        <v>69</v>
      </c>
    </row>
    <row r="82" spans="2:12" ht="20.100000000000001" customHeight="1" thickBot="1" x14ac:dyDescent="0.25">
      <c r="B82" s="57" t="s">
        <v>322</v>
      </c>
      <c r="C82" s="55">
        <v>17</v>
      </c>
      <c r="D82" s="55">
        <v>52</v>
      </c>
      <c r="E82" s="55">
        <v>10</v>
      </c>
      <c r="F82" s="55">
        <v>229</v>
      </c>
      <c r="G82" s="55">
        <v>120</v>
      </c>
      <c r="H82" s="55">
        <v>387</v>
      </c>
      <c r="J82">
        <v>440</v>
      </c>
      <c r="K82">
        <v>0</v>
      </c>
      <c r="L82" s="56">
        <f t="shared" si="1"/>
        <v>827</v>
      </c>
    </row>
    <row r="83" spans="2:12" ht="20.100000000000001" customHeight="1" thickBot="1" x14ac:dyDescent="0.25">
      <c r="B83" s="57" t="s">
        <v>323</v>
      </c>
      <c r="C83" s="55">
        <v>0</v>
      </c>
      <c r="D83" s="55">
        <v>9</v>
      </c>
      <c r="E83" s="55">
        <v>0</v>
      </c>
      <c r="F83" s="55">
        <v>24</v>
      </c>
      <c r="G83" s="55">
        <v>6</v>
      </c>
      <c r="H83" s="55">
        <v>31</v>
      </c>
      <c r="J83">
        <v>43</v>
      </c>
      <c r="K83">
        <v>0</v>
      </c>
      <c r="L83" s="56">
        <f t="shared" si="1"/>
        <v>74</v>
      </c>
    </row>
    <row r="84" spans="2:12" ht="20.100000000000001" customHeight="1" thickBot="1" x14ac:dyDescent="0.25">
      <c r="B84" s="57" t="s">
        <v>324</v>
      </c>
      <c r="C84" s="55">
        <v>0</v>
      </c>
      <c r="D84" s="55">
        <v>3</v>
      </c>
      <c r="E84" s="55">
        <v>0</v>
      </c>
      <c r="F84" s="55">
        <v>23</v>
      </c>
      <c r="G84" s="55">
        <v>7</v>
      </c>
      <c r="H84" s="55">
        <v>13</v>
      </c>
      <c r="J84">
        <v>26</v>
      </c>
      <c r="K84">
        <v>0</v>
      </c>
      <c r="L84" s="56">
        <f t="shared" si="1"/>
        <v>39</v>
      </c>
    </row>
    <row r="85" spans="2:12" ht="20.100000000000001" customHeight="1" thickBot="1" x14ac:dyDescent="0.25">
      <c r="B85" s="57" t="s">
        <v>325</v>
      </c>
      <c r="C85" s="55">
        <v>12</v>
      </c>
      <c r="D85" s="55">
        <v>35</v>
      </c>
      <c r="E85" s="55">
        <v>7</v>
      </c>
      <c r="F85" s="55">
        <v>123</v>
      </c>
      <c r="G85" s="55">
        <v>41</v>
      </c>
      <c r="H85" s="55">
        <v>84</v>
      </c>
      <c r="J85">
        <v>201</v>
      </c>
      <c r="K85">
        <v>1</v>
      </c>
      <c r="L85" s="56">
        <f t="shared" si="1"/>
        <v>284</v>
      </c>
    </row>
    <row r="86" spans="2:12" ht="20.100000000000001" customHeight="1" thickBot="1" x14ac:dyDescent="0.25">
      <c r="B86" s="57" t="s">
        <v>326</v>
      </c>
      <c r="C86" s="55">
        <v>10</v>
      </c>
      <c r="D86" s="55">
        <v>13</v>
      </c>
      <c r="E86" s="55">
        <v>15</v>
      </c>
      <c r="F86" s="55">
        <v>84</v>
      </c>
      <c r="G86" s="55">
        <v>31</v>
      </c>
      <c r="H86" s="55">
        <v>69</v>
      </c>
      <c r="J86">
        <v>141</v>
      </c>
      <c r="K86">
        <v>0</v>
      </c>
      <c r="L86" s="56">
        <f t="shared" si="1"/>
        <v>210</v>
      </c>
    </row>
    <row r="87" spans="2:12" ht="20.100000000000001" customHeight="1" thickBot="1" x14ac:dyDescent="0.25">
      <c r="B87" s="57" t="s">
        <v>327</v>
      </c>
      <c r="C87" s="55">
        <v>9</v>
      </c>
      <c r="D87" s="55">
        <v>22</v>
      </c>
      <c r="E87" s="55">
        <v>0</v>
      </c>
      <c r="F87" s="55">
        <v>165</v>
      </c>
      <c r="G87" s="55">
        <v>57</v>
      </c>
      <c r="H87" s="55">
        <v>101</v>
      </c>
      <c r="J87">
        <v>225</v>
      </c>
      <c r="K87">
        <v>0</v>
      </c>
      <c r="L87" s="56">
        <f t="shared" si="1"/>
        <v>326</v>
      </c>
    </row>
    <row r="88" spans="2:12" ht="20.100000000000001" customHeight="1" thickBot="1" x14ac:dyDescent="0.25">
      <c r="B88" s="57" t="s">
        <v>328</v>
      </c>
      <c r="C88" s="55">
        <v>96</v>
      </c>
      <c r="D88" s="55">
        <v>195</v>
      </c>
      <c r="E88" s="55">
        <v>120</v>
      </c>
      <c r="F88" s="55">
        <v>1195</v>
      </c>
      <c r="G88" s="55">
        <v>627</v>
      </c>
      <c r="H88" s="55">
        <v>3439</v>
      </c>
      <c r="J88">
        <v>3364</v>
      </c>
      <c r="K88">
        <v>0</v>
      </c>
      <c r="L88" s="56">
        <f t="shared" si="1"/>
        <v>6803</v>
      </c>
    </row>
    <row r="89" spans="2:12" ht="20.100000000000001" customHeight="1" thickBot="1" x14ac:dyDescent="0.25">
      <c r="B89" s="57" t="s">
        <v>329</v>
      </c>
      <c r="C89" s="55">
        <v>2</v>
      </c>
      <c r="D89" s="55">
        <v>3</v>
      </c>
      <c r="E89" s="55">
        <v>0</v>
      </c>
      <c r="F89" s="55">
        <v>31</v>
      </c>
      <c r="G89" s="55">
        <v>33</v>
      </c>
      <c r="H89" s="55">
        <v>47</v>
      </c>
      <c r="J89">
        <v>38</v>
      </c>
      <c r="K89">
        <v>0</v>
      </c>
      <c r="L89" s="56">
        <f t="shared" si="1"/>
        <v>85</v>
      </c>
    </row>
    <row r="90" spans="2:12" ht="20.100000000000001" customHeight="1" thickBot="1" x14ac:dyDescent="0.25">
      <c r="B90" s="57" t="s">
        <v>330</v>
      </c>
      <c r="C90" s="55">
        <v>1</v>
      </c>
      <c r="D90" s="55">
        <v>25</v>
      </c>
      <c r="E90" s="55">
        <v>0</v>
      </c>
      <c r="F90" s="55">
        <v>46</v>
      </c>
      <c r="G90" s="55">
        <v>20</v>
      </c>
      <c r="H90" s="55">
        <v>65</v>
      </c>
      <c r="J90">
        <v>90</v>
      </c>
      <c r="K90">
        <v>0</v>
      </c>
      <c r="L90" s="56">
        <f t="shared" si="1"/>
        <v>155</v>
      </c>
    </row>
    <row r="91" spans="2:12" ht="20.100000000000001" customHeight="1" thickBot="1" x14ac:dyDescent="0.25">
      <c r="B91" s="57" t="s">
        <v>331</v>
      </c>
      <c r="C91" s="55">
        <v>3</v>
      </c>
      <c r="D91" s="55">
        <v>78</v>
      </c>
      <c r="E91" s="55">
        <v>3</v>
      </c>
      <c r="F91" s="55">
        <v>53</v>
      </c>
      <c r="G91" s="55">
        <v>8</v>
      </c>
      <c r="H91" s="55">
        <v>47</v>
      </c>
      <c r="J91">
        <v>173</v>
      </c>
      <c r="K91">
        <v>7</v>
      </c>
      <c r="L91" s="56">
        <f t="shared" si="1"/>
        <v>213</v>
      </c>
    </row>
    <row r="92" spans="2:12" ht="20.100000000000001" customHeight="1" thickBot="1" x14ac:dyDescent="0.25">
      <c r="B92" s="57" t="s">
        <v>332</v>
      </c>
      <c r="C92" s="55">
        <v>3</v>
      </c>
      <c r="D92" s="55">
        <v>14</v>
      </c>
      <c r="E92" s="55">
        <v>1</v>
      </c>
      <c r="F92" s="55">
        <v>25</v>
      </c>
      <c r="G92" s="55">
        <v>28</v>
      </c>
      <c r="H92" s="55">
        <v>66</v>
      </c>
      <c r="J92">
        <v>58</v>
      </c>
      <c r="K92">
        <v>0</v>
      </c>
      <c r="L92" s="56">
        <f t="shared" si="1"/>
        <v>124</v>
      </c>
    </row>
    <row r="93" spans="2:12" ht="20.100000000000001" customHeight="1" thickBot="1" x14ac:dyDescent="0.25">
      <c r="B93" s="57" t="s">
        <v>333</v>
      </c>
      <c r="C93" s="55">
        <v>0</v>
      </c>
      <c r="D93" s="55">
        <v>18</v>
      </c>
      <c r="E93" s="55">
        <v>0</v>
      </c>
      <c r="F93" s="55">
        <v>124</v>
      </c>
      <c r="G93" s="55">
        <v>31</v>
      </c>
      <c r="H93" s="55">
        <v>82</v>
      </c>
      <c r="J93">
        <v>144</v>
      </c>
      <c r="K93">
        <v>0</v>
      </c>
      <c r="L93" s="56">
        <f t="shared" si="1"/>
        <v>226</v>
      </c>
    </row>
    <row r="94" spans="2:12" ht="20.100000000000001" customHeight="1" thickBot="1" x14ac:dyDescent="0.25">
      <c r="B94" s="57" t="s">
        <v>334</v>
      </c>
      <c r="C94" s="55">
        <v>16</v>
      </c>
      <c r="D94" s="55">
        <v>31</v>
      </c>
      <c r="E94" s="55">
        <v>0</v>
      </c>
      <c r="F94" s="55">
        <v>47</v>
      </c>
      <c r="G94" s="55">
        <v>56</v>
      </c>
      <c r="H94" s="55">
        <v>124</v>
      </c>
      <c r="J94">
        <v>109</v>
      </c>
      <c r="K94">
        <v>0</v>
      </c>
      <c r="L94" s="56">
        <f t="shared" si="1"/>
        <v>233</v>
      </c>
    </row>
    <row r="95" spans="2:12" ht="20.100000000000001" customHeight="1" thickBot="1" x14ac:dyDescent="0.25">
      <c r="B95" s="57" t="s">
        <v>335</v>
      </c>
      <c r="C95" s="55">
        <v>2</v>
      </c>
      <c r="D95" s="55">
        <v>6</v>
      </c>
      <c r="E95" s="55">
        <v>0</v>
      </c>
      <c r="F95" s="55">
        <v>39</v>
      </c>
      <c r="G95" s="55">
        <v>23</v>
      </c>
      <c r="H95" s="55">
        <v>39</v>
      </c>
      <c r="J95">
        <v>61</v>
      </c>
      <c r="K95">
        <v>0</v>
      </c>
      <c r="L95" s="56">
        <f t="shared" si="1"/>
        <v>100</v>
      </c>
    </row>
    <row r="96" spans="2:12" ht="20.100000000000001" customHeight="1" thickBot="1" x14ac:dyDescent="0.25">
      <c r="B96" s="57" t="s">
        <v>336</v>
      </c>
      <c r="C96" s="55">
        <v>4</v>
      </c>
      <c r="D96" s="55">
        <v>7</v>
      </c>
      <c r="E96" s="55">
        <v>8</v>
      </c>
      <c r="F96" s="55">
        <v>101</v>
      </c>
      <c r="G96" s="55">
        <v>40</v>
      </c>
      <c r="H96" s="55">
        <v>107</v>
      </c>
      <c r="J96">
        <v>130</v>
      </c>
      <c r="K96">
        <v>0</v>
      </c>
      <c r="L96" s="56">
        <f t="shared" si="1"/>
        <v>237</v>
      </c>
    </row>
    <row r="97" spans="2:12" ht="20.100000000000001" customHeight="1" thickBot="1" x14ac:dyDescent="0.25">
      <c r="B97" s="57" t="s">
        <v>337</v>
      </c>
      <c r="C97" s="55">
        <v>1</v>
      </c>
      <c r="D97" s="55">
        <v>17</v>
      </c>
      <c r="E97" s="55">
        <v>4</v>
      </c>
      <c r="F97" s="55">
        <v>47</v>
      </c>
      <c r="G97" s="55">
        <v>28</v>
      </c>
      <c r="H97" s="55">
        <v>54</v>
      </c>
      <c r="J97">
        <v>79</v>
      </c>
      <c r="K97">
        <v>0</v>
      </c>
      <c r="L97" s="56">
        <f t="shared" si="1"/>
        <v>133</v>
      </c>
    </row>
    <row r="98" spans="2:12" ht="20.100000000000001" customHeight="1" thickBot="1" x14ac:dyDescent="0.25">
      <c r="B98" s="57" t="s">
        <v>338</v>
      </c>
      <c r="C98" s="55">
        <v>0</v>
      </c>
      <c r="D98" s="55">
        <v>11</v>
      </c>
      <c r="E98" s="55">
        <v>1</v>
      </c>
      <c r="F98" s="55">
        <v>14</v>
      </c>
      <c r="G98" s="55">
        <v>8</v>
      </c>
      <c r="H98" s="55">
        <v>35</v>
      </c>
      <c r="J98">
        <v>38</v>
      </c>
      <c r="K98">
        <v>0</v>
      </c>
      <c r="L98" s="56">
        <f t="shared" si="1"/>
        <v>73</v>
      </c>
    </row>
    <row r="99" spans="2:12" ht="20.100000000000001" customHeight="1" thickBot="1" x14ac:dyDescent="0.25">
      <c r="B99" s="57" t="s">
        <v>339</v>
      </c>
      <c r="C99" s="55">
        <v>0</v>
      </c>
      <c r="D99" s="55">
        <v>1</v>
      </c>
      <c r="E99" s="55">
        <v>0</v>
      </c>
      <c r="F99" s="55">
        <v>9</v>
      </c>
      <c r="G99" s="55">
        <v>7</v>
      </c>
      <c r="H99" s="55">
        <v>10</v>
      </c>
      <c r="J99">
        <v>13</v>
      </c>
      <c r="K99">
        <v>0</v>
      </c>
      <c r="L99" s="56">
        <f t="shared" si="1"/>
        <v>23</v>
      </c>
    </row>
    <row r="100" spans="2:12" ht="20.100000000000001" customHeight="1" thickBot="1" x14ac:dyDescent="0.25">
      <c r="B100" s="57" t="s">
        <v>340</v>
      </c>
      <c r="C100" s="55">
        <v>0</v>
      </c>
      <c r="D100" s="55">
        <v>3</v>
      </c>
      <c r="E100" s="55">
        <v>0</v>
      </c>
      <c r="F100" s="55">
        <v>21</v>
      </c>
      <c r="G100" s="55">
        <v>13</v>
      </c>
      <c r="H100" s="55">
        <v>27</v>
      </c>
      <c r="J100">
        <v>29</v>
      </c>
      <c r="K100">
        <v>0</v>
      </c>
      <c r="L100" s="56">
        <f t="shared" si="1"/>
        <v>56</v>
      </c>
    </row>
    <row r="101" spans="2:12" ht="20.100000000000001" customHeight="1" thickBot="1" x14ac:dyDescent="0.25">
      <c r="B101" s="57" t="s">
        <v>341</v>
      </c>
      <c r="C101" s="55">
        <v>0</v>
      </c>
      <c r="D101" s="55">
        <v>24</v>
      </c>
      <c r="E101" s="55">
        <v>3</v>
      </c>
      <c r="F101" s="55">
        <v>42</v>
      </c>
      <c r="G101" s="55">
        <v>29</v>
      </c>
      <c r="H101" s="55">
        <v>82</v>
      </c>
      <c r="J101">
        <v>85</v>
      </c>
      <c r="K101">
        <v>1</v>
      </c>
      <c r="L101" s="56">
        <f t="shared" si="1"/>
        <v>166</v>
      </c>
    </row>
    <row r="102" spans="2:12" ht="20.100000000000001" customHeight="1" thickBot="1" x14ac:dyDescent="0.25">
      <c r="B102" s="57" t="s">
        <v>342</v>
      </c>
      <c r="C102" s="55">
        <v>0</v>
      </c>
      <c r="D102" s="55">
        <v>3</v>
      </c>
      <c r="E102" s="55">
        <v>0</v>
      </c>
      <c r="F102" s="55">
        <v>14</v>
      </c>
      <c r="G102" s="55">
        <v>15</v>
      </c>
      <c r="H102" s="55">
        <v>24</v>
      </c>
      <c r="J102">
        <v>18</v>
      </c>
      <c r="K102">
        <v>0</v>
      </c>
      <c r="L102" s="56">
        <f t="shared" si="1"/>
        <v>42</v>
      </c>
    </row>
    <row r="103" spans="2:12" ht="20.100000000000001" customHeight="1" thickBot="1" x14ac:dyDescent="0.25">
      <c r="B103" s="57" t="s">
        <v>343</v>
      </c>
      <c r="C103" s="55">
        <v>1</v>
      </c>
      <c r="D103" s="55">
        <v>42</v>
      </c>
      <c r="E103" s="55">
        <v>2</v>
      </c>
      <c r="F103" s="55">
        <v>31</v>
      </c>
      <c r="G103" s="55">
        <v>14</v>
      </c>
      <c r="H103" s="55">
        <v>39</v>
      </c>
      <c r="J103">
        <v>82</v>
      </c>
      <c r="K103">
        <v>0</v>
      </c>
      <c r="L103" s="56">
        <f t="shared" si="1"/>
        <v>121</v>
      </c>
    </row>
    <row r="104" spans="2:12" ht="20.100000000000001" customHeight="1" thickBot="1" x14ac:dyDescent="0.25">
      <c r="B104" s="57" t="s">
        <v>344</v>
      </c>
      <c r="C104" s="55">
        <v>0</v>
      </c>
      <c r="D104" s="55">
        <v>16</v>
      </c>
      <c r="E104" s="55">
        <v>4</v>
      </c>
      <c r="F104" s="55">
        <v>8</v>
      </c>
      <c r="G104" s="55">
        <v>7</v>
      </c>
      <c r="H104" s="55">
        <v>42</v>
      </c>
      <c r="J104">
        <v>47</v>
      </c>
      <c r="K104">
        <v>0</v>
      </c>
      <c r="L104" s="56">
        <f t="shared" si="1"/>
        <v>89</v>
      </c>
    </row>
    <row r="105" spans="2:12" ht="20.100000000000001" customHeight="1" thickBot="1" x14ac:dyDescent="0.25">
      <c r="B105" s="57" t="s">
        <v>345</v>
      </c>
      <c r="C105" s="55">
        <v>0</v>
      </c>
      <c r="D105" s="55">
        <v>4</v>
      </c>
      <c r="E105" s="55">
        <v>0</v>
      </c>
      <c r="F105" s="55">
        <v>5</v>
      </c>
      <c r="G105" s="55">
        <v>0</v>
      </c>
      <c r="H105" s="55">
        <v>13</v>
      </c>
      <c r="J105">
        <v>16</v>
      </c>
      <c r="K105">
        <v>0</v>
      </c>
      <c r="L105" s="56">
        <f t="shared" si="1"/>
        <v>29</v>
      </c>
    </row>
    <row r="106" spans="2:12" ht="20.100000000000001" customHeight="1" thickBot="1" x14ac:dyDescent="0.25">
      <c r="B106" s="57" t="s">
        <v>346</v>
      </c>
      <c r="C106" s="55">
        <v>3</v>
      </c>
      <c r="D106" s="55">
        <v>34</v>
      </c>
      <c r="E106" s="55">
        <v>0</v>
      </c>
      <c r="F106" s="55">
        <v>50</v>
      </c>
      <c r="G106" s="55">
        <v>6</v>
      </c>
      <c r="H106" s="55">
        <v>17</v>
      </c>
      <c r="J106">
        <v>88</v>
      </c>
      <c r="K106">
        <v>0</v>
      </c>
      <c r="L106" s="56">
        <f t="shared" si="1"/>
        <v>105</v>
      </c>
    </row>
    <row r="107" spans="2:12" ht="20.100000000000001" customHeight="1" thickBot="1" x14ac:dyDescent="0.25">
      <c r="B107" s="57" t="s">
        <v>347</v>
      </c>
      <c r="C107" s="55">
        <v>0</v>
      </c>
      <c r="D107" s="55">
        <v>4</v>
      </c>
      <c r="E107" s="55">
        <v>1</v>
      </c>
      <c r="F107" s="55">
        <v>24</v>
      </c>
      <c r="G107" s="55">
        <v>2</v>
      </c>
      <c r="H107" s="55">
        <v>11</v>
      </c>
      <c r="J107">
        <v>33</v>
      </c>
      <c r="K107">
        <v>0</v>
      </c>
      <c r="L107" s="56">
        <f t="shared" si="1"/>
        <v>44</v>
      </c>
    </row>
    <row r="108" spans="2:12" ht="20.100000000000001" customHeight="1" thickBot="1" x14ac:dyDescent="0.25">
      <c r="B108" s="57" t="s">
        <v>348</v>
      </c>
      <c r="C108" s="55">
        <v>0</v>
      </c>
      <c r="D108" s="55">
        <v>3</v>
      </c>
      <c r="E108" s="55">
        <v>0</v>
      </c>
      <c r="F108" s="55">
        <v>17</v>
      </c>
      <c r="G108" s="55">
        <v>10</v>
      </c>
      <c r="H108" s="55">
        <v>23</v>
      </c>
      <c r="J108">
        <v>24</v>
      </c>
      <c r="K108">
        <v>0</v>
      </c>
      <c r="L108" s="56">
        <f t="shared" si="1"/>
        <v>47</v>
      </c>
    </row>
    <row r="109" spans="2:12" ht="20.100000000000001" customHeight="1" thickBot="1" x14ac:dyDescent="0.25">
      <c r="B109" s="57" t="s">
        <v>349</v>
      </c>
      <c r="C109" s="55">
        <v>57</v>
      </c>
      <c r="D109" s="55">
        <v>325</v>
      </c>
      <c r="E109" s="55">
        <v>68</v>
      </c>
      <c r="F109" s="55">
        <v>767</v>
      </c>
      <c r="G109" s="55">
        <v>256</v>
      </c>
      <c r="H109" s="55">
        <v>2162</v>
      </c>
      <c r="J109">
        <v>2158</v>
      </c>
      <c r="K109">
        <v>0</v>
      </c>
      <c r="L109" s="56">
        <f t="shared" si="1"/>
        <v>4320</v>
      </c>
    </row>
    <row r="110" spans="2:12" ht="20.100000000000001" customHeight="1" thickBot="1" x14ac:dyDescent="0.25">
      <c r="B110" s="57" t="s">
        <v>350</v>
      </c>
      <c r="C110" s="55">
        <v>0</v>
      </c>
      <c r="D110" s="55">
        <v>0</v>
      </c>
      <c r="E110" s="55">
        <v>0</v>
      </c>
      <c r="F110" s="55">
        <v>13</v>
      </c>
      <c r="G110" s="55">
        <v>0</v>
      </c>
      <c r="H110" s="55">
        <v>22</v>
      </c>
      <c r="J110">
        <v>24</v>
      </c>
      <c r="K110">
        <v>0</v>
      </c>
      <c r="L110" s="56">
        <f t="shared" si="1"/>
        <v>46</v>
      </c>
    </row>
    <row r="111" spans="2:12" ht="20.100000000000001" customHeight="1" thickBot="1" x14ac:dyDescent="0.25">
      <c r="B111" s="57" t="s">
        <v>351</v>
      </c>
      <c r="C111" s="55">
        <v>0</v>
      </c>
      <c r="D111" s="55">
        <v>1</v>
      </c>
      <c r="E111" s="55">
        <v>0</v>
      </c>
      <c r="F111" s="55">
        <v>10</v>
      </c>
      <c r="G111" s="55">
        <v>20</v>
      </c>
      <c r="H111" s="55">
        <v>38</v>
      </c>
      <c r="J111">
        <v>22</v>
      </c>
      <c r="K111">
        <v>0</v>
      </c>
      <c r="L111" s="56">
        <f t="shared" si="1"/>
        <v>60</v>
      </c>
    </row>
    <row r="112" spans="2:12" ht="20.100000000000001" customHeight="1" thickBot="1" x14ac:dyDescent="0.25">
      <c r="B112" s="57" t="s">
        <v>352</v>
      </c>
      <c r="C112" s="55">
        <v>0</v>
      </c>
      <c r="D112" s="55">
        <v>1</v>
      </c>
      <c r="E112" s="55">
        <v>0</v>
      </c>
      <c r="F112" s="55">
        <v>7</v>
      </c>
      <c r="G112" s="55">
        <v>2</v>
      </c>
      <c r="H112" s="55">
        <v>10</v>
      </c>
      <c r="J112">
        <v>13</v>
      </c>
      <c r="K112">
        <v>0</v>
      </c>
      <c r="L112" s="56">
        <f t="shared" si="1"/>
        <v>23</v>
      </c>
    </row>
    <row r="113" spans="2:12" ht="20.100000000000001" customHeight="1" thickBot="1" x14ac:dyDescent="0.25">
      <c r="B113" s="57" t="s">
        <v>353</v>
      </c>
      <c r="C113" s="55">
        <v>0</v>
      </c>
      <c r="D113" s="55">
        <v>10</v>
      </c>
      <c r="E113" s="55">
        <v>0</v>
      </c>
      <c r="F113" s="55">
        <v>30</v>
      </c>
      <c r="G113" s="55">
        <v>15</v>
      </c>
      <c r="H113" s="55">
        <v>29</v>
      </c>
      <c r="J113">
        <v>50</v>
      </c>
      <c r="K113">
        <v>0</v>
      </c>
      <c r="L113" s="56">
        <f t="shared" si="1"/>
        <v>79</v>
      </c>
    </row>
    <row r="114" spans="2:12" ht="20.100000000000001" customHeight="1" thickBot="1" x14ac:dyDescent="0.25">
      <c r="B114" s="57" t="s">
        <v>354</v>
      </c>
      <c r="C114" s="55">
        <v>0</v>
      </c>
      <c r="D114" s="55">
        <v>0</v>
      </c>
      <c r="E114" s="55">
        <v>0</v>
      </c>
      <c r="F114" s="55">
        <v>0</v>
      </c>
      <c r="G114" s="55">
        <v>6</v>
      </c>
      <c r="H114" s="55">
        <v>16</v>
      </c>
      <c r="J114">
        <v>6</v>
      </c>
      <c r="K114">
        <v>0</v>
      </c>
      <c r="L114" s="56">
        <f t="shared" si="1"/>
        <v>22</v>
      </c>
    </row>
    <row r="115" spans="2:12" ht="20.100000000000001" customHeight="1" thickBot="1" x14ac:dyDescent="0.25">
      <c r="B115" s="57" t="s">
        <v>355</v>
      </c>
      <c r="C115" s="55">
        <v>1</v>
      </c>
      <c r="D115" s="55">
        <v>8</v>
      </c>
      <c r="E115" s="55">
        <v>0</v>
      </c>
      <c r="F115" s="55">
        <v>11</v>
      </c>
      <c r="G115" s="55">
        <v>10</v>
      </c>
      <c r="H115" s="55">
        <v>17</v>
      </c>
      <c r="J115">
        <v>22</v>
      </c>
      <c r="K115">
        <v>0</v>
      </c>
      <c r="L115" s="56">
        <f t="shared" si="1"/>
        <v>39</v>
      </c>
    </row>
    <row r="116" spans="2:12" ht="20.100000000000001" customHeight="1" thickBot="1" x14ac:dyDescent="0.25">
      <c r="B116" s="57" t="s">
        <v>356</v>
      </c>
      <c r="C116" s="55">
        <v>0</v>
      </c>
      <c r="D116" s="55">
        <v>7</v>
      </c>
      <c r="E116" s="55">
        <v>0</v>
      </c>
      <c r="F116" s="55">
        <v>2</v>
      </c>
      <c r="G116" s="55">
        <v>6</v>
      </c>
      <c r="H116" s="55">
        <v>18</v>
      </c>
      <c r="J116">
        <v>10</v>
      </c>
      <c r="K116">
        <v>0</v>
      </c>
      <c r="L116" s="56">
        <f t="shared" si="1"/>
        <v>28</v>
      </c>
    </row>
    <row r="117" spans="2:12" ht="20.100000000000001" customHeight="1" thickBot="1" x14ac:dyDescent="0.25">
      <c r="B117" s="57" t="s">
        <v>357</v>
      </c>
      <c r="C117" s="55">
        <v>5</v>
      </c>
      <c r="D117" s="55">
        <v>28</v>
      </c>
      <c r="E117" s="55">
        <v>4</v>
      </c>
      <c r="F117" s="55">
        <v>62</v>
      </c>
      <c r="G117" s="55">
        <v>48</v>
      </c>
      <c r="H117" s="55">
        <v>181</v>
      </c>
      <c r="J117">
        <v>129</v>
      </c>
      <c r="K117">
        <v>0</v>
      </c>
      <c r="L117" s="56">
        <f t="shared" si="1"/>
        <v>310</v>
      </c>
    </row>
    <row r="118" spans="2:12" ht="20.100000000000001" customHeight="1" thickBot="1" x14ac:dyDescent="0.25">
      <c r="B118" s="57" t="s">
        <v>358</v>
      </c>
      <c r="C118" s="55">
        <v>3</v>
      </c>
      <c r="D118" s="55">
        <v>1</v>
      </c>
      <c r="E118" s="55">
        <v>1</v>
      </c>
      <c r="F118" s="55">
        <v>10</v>
      </c>
      <c r="G118" s="55">
        <v>10</v>
      </c>
      <c r="H118" s="55">
        <v>22</v>
      </c>
      <c r="J118">
        <v>21</v>
      </c>
      <c r="K118">
        <v>0</v>
      </c>
      <c r="L118" s="56">
        <f t="shared" si="1"/>
        <v>43</v>
      </c>
    </row>
    <row r="119" spans="2:12" ht="20.100000000000001" customHeight="1" thickBot="1" x14ac:dyDescent="0.25">
      <c r="B119" s="57" t="s">
        <v>359</v>
      </c>
      <c r="C119" s="55">
        <v>1</v>
      </c>
      <c r="D119" s="55">
        <v>7</v>
      </c>
      <c r="E119" s="55">
        <v>1</v>
      </c>
      <c r="F119" s="55">
        <v>39</v>
      </c>
      <c r="G119" s="55">
        <v>19</v>
      </c>
      <c r="H119" s="55">
        <v>86</v>
      </c>
      <c r="J119">
        <v>62</v>
      </c>
      <c r="K119">
        <v>0</v>
      </c>
      <c r="L119" s="56">
        <f t="shared" si="1"/>
        <v>148</v>
      </c>
    </row>
    <row r="120" spans="2:12" ht="20.100000000000001" customHeight="1" thickBot="1" x14ac:dyDescent="0.25">
      <c r="B120" s="57" t="s">
        <v>360</v>
      </c>
      <c r="C120" s="55">
        <v>0</v>
      </c>
      <c r="D120" s="55">
        <v>1</v>
      </c>
      <c r="E120" s="55">
        <v>0</v>
      </c>
      <c r="F120" s="55">
        <v>10</v>
      </c>
      <c r="G120" s="55">
        <v>12</v>
      </c>
      <c r="H120" s="55">
        <v>17</v>
      </c>
      <c r="J120">
        <v>12</v>
      </c>
      <c r="K120">
        <v>0</v>
      </c>
      <c r="L120" s="56">
        <f t="shared" si="1"/>
        <v>29</v>
      </c>
    </row>
    <row r="121" spans="2:12" ht="20.100000000000001" customHeight="1" thickBot="1" x14ac:dyDescent="0.25">
      <c r="B121" s="57" t="s">
        <v>361</v>
      </c>
      <c r="C121" s="55">
        <v>11</v>
      </c>
      <c r="D121" s="55">
        <v>66</v>
      </c>
      <c r="E121" s="55">
        <v>2</v>
      </c>
      <c r="F121" s="55">
        <v>386</v>
      </c>
      <c r="G121" s="55">
        <v>87</v>
      </c>
      <c r="H121" s="55">
        <v>448</v>
      </c>
      <c r="J121">
        <v>698</v>
      </c>
      <c r="K121">
        <v>0</v>
      </c>
      <c r="L121" s="56">
        <f t="shared" si="1"/>
        <v>1146</v>
      </c>
    </row>
    <row r="122" spans="2:12" ht="20.100000000000001" customHeight="1" thickBot="1" x14ac:dyDescent="0.25">
      <c r="B122" s="57" t="s">
        <v>362</v>
      </c>
      <c r="C122" s="55">
        <v>5</v>
      </c>
      <c r="D122" s="55">
        <v>8</v>
      </c>
      <c r="E122" s="55">
        <v>0</v>
      </c>
      <c r="F122" s="55">
        <v>19</v>
      </c>
      <c r="G122" s="55">
        <v>14</v>
      </c>
      <c r="H122" s="55">
        <v>52</v>
      </c>
      <c r="J122">
        <v>59</v>
      </c>
      <c r="K122">
        <v>0</v>
      </c>
      <c r="L122" s="56">
        <f t="shared" si="1"/>
        <v>111</v>
      </c>
    </row>
    <row r="123" spans="2:12" ht="20.100000000000001" customHeight="1" thickBot="1" x14ac:dyDescent="0.25">
      <c r="B123" s="57" t="s">
        <v>363</v>
      </c>
      <c r="C123" s="55">
        <v>2</v>
      </c>
      <c r="D123" s="55">
        <v>148</v>
      </c>
      <c r="E123" s="55">
        <v>8</v>
      </c>
      <c r="F123" s="55">
        <v>122</v>
      </c>
      <c r="G123" s="55">
        <v>134</v>
      </c>
      <c r="H123" s="55">
        <v>557</v>
      </c>
      <c r="J123">
        <v>543</v>
      </c>
      <c r="K123">
        <v>0</v>
      </c>
      <c r="L123" s="56">
        <f t="shared" si="1"/>
        <v>1100</v>
      </c>
    </row>
    <row r="124" spans="2:12" ht="20.100000000000001" customHeight="1" thickBot="1" x14ac:dyDescent="0.25">
      <c r="B124" s="57" t="s">
        <v>364</v>
      </c>
      <c r="C124" s="55">
        <v>0</v>
      </c>
      <c r="D124" s="55">
        <v>16</v>
      </c>
      <c r="E124" s="55">
        <v>0</v>
      </c>
      <c r="F124" s="55">
        <v>5</v>
      </c>
      <c r="G124" s="55">
        <v>3</v>
      </c>
      <c r="H124" s="55">
        <v>9</v>
      </c>
      <c r="J124">
        <v>29</v>
      </c>
      <c r="K124">
        <v>0</v>
      </c>
      <c r="L124" s="56">
        <f t="shared" si="1"/>
        <v>38</v>
      </c>
    </row>
    <row r="125" spans="2:12" ht="20.100000000000001" customHeight="1" thickBot="1" x14ac:dyDescent="0.25">
      <c r="B125" s="57" t="s">
        <v>365</v>
      </c>
      <c r="C125" s="55">
        <v>1</v>
      </c>
      <c r="D125" s="55">
        <v>12</v>
      </c>
      <c r="E125" s="55">
        <v>0</v>
      </c>
      <c r="F125" s="55">
        <v>44</v>
      </c>
      <c r="G125" s="55">
        <v>22</v>
      </c>
      <c r="H125" s="55">
        <v>59</v>
      </c>
      <c r="J125">
        <v>61</v>
      </c>
      <c r="K125">
        <v>0</v>
      </c>
      <c r="L125" s="56">
        <f t="shared" si="1"/>
        <v>120</v>
      </c>
    </row>
    <row r="126" spans="2:12" ht="20.100000000000001" customHeight="1" thickBot="1" x14ac:dyDescent="0.25">
      <c r="B126" s="57" t="s">
        <v>366</v>
      </c>
      <c r="C126" s="55">
        <v>0</v>
      </c>
      <c r="D126" s="55">
        <v>26</v>
      </c>
      <c r="E126" s="55">
        <v>0</v>
      </c>
      <c r="F126" s="55">
        <v>33</v>
      </c>
      <c r="G126" s="55">
        <v>17</v>
      </c>
      <c r="H126" s="55">
        <v>47</v>
      </c>
      <c r="J126">
        <v>80</v>
      </c>
      <c r="K126">
        <v>0</v>
      </c>
      <c r="L126" s="56">
        <f t="shared" si="1"/>
        <v>127</v>
      </c>
    </row>
    <row r="127" spans="2:12" ht="20.100000000000001" customHeight="1" thickBot="1" x14ac:dyDescent="0.25">
      <c r="B127" s="57" t="s">
        <v>367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</v>
      </c>
      <c r="J127">
        <v>1</v>
      </c>
      <c r="K127">
        <v>0</v>
      </c>
      <c r="L127" s="56">
        <f t="shared" si="1"/>
        <v>4</v>
      </c>
    </row>
    <row r="128" spans="2:12" ht="20.100000000000001" customHeight="1" thickBot="1" x14ac:dyDescent="0.25">
      <c r="B128" s="57" t="s">
        <v>368</v>
      </c>
      <c r="C128" s="55">
        <v>2</v>
      </c>
      <c r="D128" s="55">
        <v>1</v>
      </c>
      <c r="E128" s="55">
        <v>0</v>
      </c>
      <c r="F128" s="55">
        <v>4</v>
      </c>
      <c r="G128" s="55">
        <v>0</v>
      </c>
      <c r="H128" s="55">
        <v>11</v>
      </c>
      <c r="J128">
        <v>8</v>
      </c>
      <c r="K128">
        <v>0</v>
      </c>
      <c r="L128" s="56">
        <f t="shared" si="1"/>
        <v>19</v>
      </c>
    </row>
    <row r="129" spans="2:12" ht="20.100000000000001" customHeight="1" thickBot="1" x14ac:dyDescent="0.25">
      <c r="B129" s="57" t="s">
        <v>369</v>
      </c>
      <c r="C129" s="55">
        <v>1</v>
      </c>
      <c r="D129" s="55">
        <v>1</v>
      </c>
      <c r="E129" s="55">
        <v>2</v>
      </c>
      <c r="F129" s="55">
        <v>14</v>
      </c>
      <c r="G129" s="55">
        <v>7</v>
      </c>
      <c r="H129" s="55">
        <v>35</v>
      </c>
      <c r="J129">
        <v>30</v>
      </c>
      <c r="K129">
        <v>0</v>
      </c>
      <c r="L129" s="56">
        <f t="shared" si="1"/>
        <v>65</v>
      </c>
    </row>
    <row r="130" spans="2:12" ht="20.100000000000001" customHeight="1" thickBot="1" x14ac:dyDescent="0.25">
      <c r="B130" s="57" t="s">
        <v>370</v>
      </c>
      <c r="C130" s="55">
        <v>0</v>
      </c>
      <c r="D130" s="55">
        <v>0</v>
      </c>
      <c r="E130" s="55">
        <v>0</v>
      </c>
      <c r="F130" s="55">
        <v>11</v>
      </c>
      <c r="G130" s="55">
        <v>5</v>
      </c>
      <c r="H130" s="55">
        <v>15</v>
      </c>
      <c r="J130">
        <v>13</v>
      </c>
      <c r="K130">
        <v>0</v>
      </c>
      <c r="L130" s="56">
        <f t="shared" si="1"/>
        <v>28</v>
      </c>
    </row>
    <row r="131" spans="2:12" ht="20.100000000000001" customHeight="1" thickBot="1" x14ac:dyDescent="0.25">
      <c r="B131" s="57" t="s">
        <v>371</v>
      </c>
      <c r="C131" s="55">
        <v>0</v>
      </c>
      <c r="D131" s="55">
        <v>2</v>
      </c>
      <c r="E131" s="55">
        <v>0</v>
      </c>
      <c r="F131" s="55">
        <v>7</v>
      </c>
      <c r="G131" s="55">
        <v>14</v>
      </c>
      <c r="H131" s="55">
        <v>65</v>
      </c>
      <c r="J131">
        <v>14</v>
      </c>
      <c r="K131">
        <v>0</v>
      </c>
      <c r="L131" s="56">
        <f t="shared" si="1"/>
        <v>79</v>
      </c>
    </row>
    <row r="132" spans="2:12" ht="20.100000000000001" customHeight="1" thickBot="1" x14ac:dyDescent="0.25">
      <c r="B132" s="57" t="s">
        <v>372</v>
      </c>
      <c r="C132" s="55">
        <v>5</v>
      </c>
      <c r="D132" s="55">
        <v>22</v>
      </c>
      <c r="E132" s="55">
        <v>1</v>
      </c>
      <c r="F132" s="55">
        <v>50</v>
      </c>
      <c r="G132" s="55">
        <v>32</v>
      </c>
      <c r="H132" s="55">
        <v>93</v>
      </c>
      <c r="J132">
        <v>106</v>
      </c>
      <c r="K132">
        <v>0</v>
      </c>
      <c r="L132" s="56">
        <f t="shared" si="1"/>
        <v>199</v>
      </c>
    </row>
    <row r="133" spans="2:12" ht="20.100000000000001" customHeight="1" thickBot="1" x14ac:dyDescent="0.25">
      <c r="B133" s="57" t="s">
        <v>373</v>
      </c>
      <c r="C133" s="55">
        <v>3</v>
      </c>
      <c r="D133" s="55">
        <v>174</v>
      </c>
      <c r="E133" s="55">
        <v>0</v>
      </c>
      <c r="F133" s="55">
        <v>246</v>
      </c>
      <c r="G133" s="55">
        <v>50</v>
      </c>
      <c r="H133" s="55">
        <v>232</v>
      </c>
      <c r="J133">
        <v>452</v>
      </c>
      <c r="K133">
        <v>0</v>
      </c>
      <c r="L133" s="56">
        <f t="shared" si="1"/>
        <v>684</v>
      </c>
    </row>
    <row r="134" spans="2:12" ht="20.100000000000001" customHeight="1" thickBot="1" x14ac:dyDescent="0.25">
      <c r="B134" s="57" t="s">
        <v>374</v>
      </c>
      <c r="C134" s="55">
        <v>17</v>
      </c>
      <c r="D134" s="55">
        <v>287</v>
      </c>
      <c r="E134" s="55">
        <v>8</v>
      </c>
      <c r="F134" s="55">
        <v>1273</v>
      </c>
      <c r="G134" s="55">
        <v>396</v>
      </c>
      <c r="H134" s="55">
        <v>2161</v>
      </c>
      <c r="J134">
        <v>2627</v>
      </c>
      <c r="K134">
        <v>0</v>
      </c>
      <c r="L134" s="56">
        <f t="shared" si="1"/>
        <v>4788</v>
      </c>
    </row>
    <row r="135" spans="2:12" ht="20.100000000000001" customHeight="1" thickBot="1" x14ac:dyDescent="0.25">
      <c r="B135" s="57" t="s">
        <v>375</v>
      </c>
      <c r="C135" s="55">
        <v>3</v>
      </c>
      <c r="D135" s="55">
        <v>161</v>
      </c>
      <c r="E135" s="55">
        <v>18</v>
      </c>
      <c r="F135" s="55">
        <v>428</v>
      </c>
      <c r="G135" s="55">
        <v>41</v>
      </c>
      <c r="H135" s="55">
        <v>243</v>
      </c>
      <c r="J135">
        <v>703</v>
      </c>
      <c r="K135">
        <v>0</v>
      </c>
      <c r="L135" s="56">
        <f t="shared" si="1"/>
        <v>946</v>
      </c>
    </row>
    <row r="136" spans="2:12" ht="26.25" customHeight="1" thickBot="1" x14ac:dyDescent="0.25">
      <c r="B136" s="57" t="s">
        <v>195</v>
      </c>
      <c r="C136" s="55">
        <v>12</v>
      </c>
      <c r="D136" s="55">
        <v>68</v>
      </c>
      <c r="E136" s="55">
        <v>25</v>
      </c>
      <c r="F136" s="55">
        <v>294</v>
      </c>
      <c r="G136" s="55">
        <v>76</v>
      </c>
      <c r="H136" s="55">
        <v>312</v>
      </c>
      <c r="J136">
        <v>449</v>
      </c>
      <c r="K136">
        <v>0</v>
      </c>
      <c r="L136" s="56">
        <f t="shared" si="1"/>
        <v>761</v>
      </c>
    </row>
    <row r="137" spans="2:12" ht="31.5" customHeight="1" thickBot="1" x14ac:dyDescent="0.25">
      <c r="B137" s="57" t="s">
        <v>376</v>
      </c>
      <c r="C137" s="55">
        <v>10</v>
      </c>
      <c r="D137" s="55">
        <v>10</v>
      </c>
      <c r="E137" s="55">
        <v>0</v>
      </c>
      <c r="F137" s="55">
        <v>55</v>
      </c>
      <c r="G137" s="55">
        <v>36</v>
      </c>
      <c r="H137" s="55">
        <v>65</v>
      </c>
      <c r="J137">
        <v>82</v>
      </c>
      <c r="K137">
        <v>0</v>
      </c>
      <c r="L137" s="56">
        <f t="shared" si="1"/>
        <v>147</v>
      </c>
    </row>
    <row r="138" spans="2:12" ht="20.100000000000001" customHeight="1" thickBot="1" x14ac:dyDescent="0.25">
      <c r="B138" s="57" t="s">
        <v>377</v>
      </c>
      <c r="C138" s="55">
        <v>9</v>
      </c>
      <c r="D138" s="55">
        <v>145</v>
      </c>
      <c r="E138" s="55">
        <v>6</v>
      </c>
      <c r="F138" s="55">
        <v>154</v>
      </c>
      <c r="G138" s="55">
        <v>38</v>
      </c>
      <c r="H138" s="55">
        <v>124</v>
      </c>
      <c r="J138">
        <v>321</v>
      </c>
      <c r="K138">
        <v>0</v>
      </c>
      <c r="L138" s="56">
        <f t="shared" si="1"/>
        <v>445</v>
      </c>
    </row>
    <row r="139" spans="2:12" ht="29.25" thickBot="1" x14ac:dyDescent="0.25">
      <c r="B139" s="57" t="s">
        <v>378</v>
      </c>
      <c r="C139" s="55">
        <v>51</v>
      </c>
      <c r="D139" s="55">
        <v>551</v>
      </c>
      <c r="E139" s="55">
        <v>260</v>
      </c>
      <c r="F139" s="55">
        <v>448</v>
      </c>
      <c r="G139" s="55">
        <v>81</v>
      </c>
      <c r="H139" s="55">
        <v>1190</v>
      </c>
      <c r="J139">
        <v>1750</v>
      </c>
      <c r="K139">
        <v>1</v>
      </c>
      <c r="L139" s="56">
        <f t="shared" si="1"/>
        <v>2939</v>
      </c>
    </row>
    <row r="140" spans="2:12" ht="20.100000000000001" customHeight="1" thickBot="1" x14ac:dyDescent="0.25">
      <c r="B140" s="57" t="s">
        <v>379</v>
      </c>
      <c r="C140" s="55">
        <v>8</v>
      </c>
      <c r="D140" s="55">
        <v>136</v>
      </c>
      <c r="E140" s="55">
        <v>32</v>
      </c>
      <c r="F140" s="55">
        <v>274</v>
      </c>
      <c r="G140" s="55">
        <v>54</v>
      </c>
      <c r="H140" s="55">
        <v>203</v>
      </c>
      <c r="J140">
        <v>483</v>
      </c>
      <c r="K140">
        <v>0</v>
      </c>
      <c r="L140" s="56">
        <f t="shared" ref="L140:L203" si="2">J140-K140+H140</f>
        <v>686</v>
      </c>
    </row>
    <row r="141" spans="2:12" ht="20.100000000000001" customHeight="1" thickBot="1" x14ac:dyDescent="0.25">
      <c r="B141" s="57" t="s">
        <v>380</v>
      </c>
      <c r="C141" s="55">
        <v>2</v>
      </c>
      <c r="D141" s="55">
        <v>49</v>
      </c>
      <c r="E141" s="55">
        <v>2</v>
      </c>
      <c r="F141" s="55">
        <v>52</v>
      </c>
      <c r="G141" s="55">
        <v>42</v>
      </c>
      <c r="H141" s="55">
        <v>163</v>
      </c>
      <c r="J141">
        <v>130</v>
      </c>
      <c r="K141">
        <v>0</v>
      </c>
      <c r="L141" s="56">
        <f t="shared" si="2"/>
        <v>293</v>
      </c>
    </row>
    <row r="142" spans="2:12" ht="20.100000000000001" customHeight="1" thickBot="1" x14ac:dyDescent="0.25">
      <c r="B142" s="57" t="s">
        <v>381</v>
      </c>
      <c r="C142" s="55">
        <v>14</v>
      </c>
      <c r="D142" s="55">
        <v>193</v>
      </c>
      <c r="E142" s="55">
        <v>35</v>
      </c>
      <c r="F142" s="55">
        <v>225</v>
      </c>
      <c r="G142" s="55">
        <v>35</v>
      </c>
      <c r="H142" s="55">
        <v>140</v>
      </c>
      <c r="J142">
        <v>507</v>
      </c>
      <c r="K142">
        <v>0</v>
      </c>
      <c r="L142" s="56">
        <f t="shared" si="2"/>
        <v>647</v>
      </c>
    </row>
    <row r="143" spans="2:12" ht="20.100000000000001" customHeight="1" thickBot="1" x14ac:dyDescent="0.25">
      <c r="B143" s="57" t="s">
        <v>382</v>
      </c>
      <c r="C143" s="55">
        <v>23</v>
      </c>
      <c r="D143" s="55">
        <v>242</v>
      </c>
      <c r="E143" s="55">
        <v>74</v>
      </c>
      <c r="F143" s="55">
        <v>246</v>
      </c>
      <c r="G143" s="55">
        <v>47</v>
      </c>
      <c r="H143" s="55">
        <v>349</v>
      </c>
      <c r="J143">
        <v>683</v>
      </c>
      <c r="K143">
        <v>1</v>
      </c>
      <c r="L143" s="56">
        <f t="shared" si="2"/>
        <v>1031</v>
      </c>
    </row>
    <row r="144" spans="2:12" ht="20.100000000000001" customHeight="1" thickBot="1" x14ac:dyDescent="0.25">
      <c r="B144" s="57" t="s">
        <v>383</v>
      </c>
      <c r="C144" s="55">
        <v>3</v>
      </c>
      <c r="D144" s="55">
        <v>58</v>
      </c>
      <c r="E144" s="55">
        <v>2</v>
      </c>
      <c r="F144" s="55">
        <v>82</v>
      </c>
      <c r="G144" s="55">
        <v>14</v>
      </c>
      <c r="H144" s="55">
        <v>57</v>
      </c>
      <c r="J144">
        <v>164</v>
      </c>
      <c r="K144">
        <v>0</v>
      </c>
      <c r="L144" s="56">
        <f t="shared" si="2"/>
        <v>221</v>
      </c>
    </row>
    <row r="145" spans="2:12" ht="20.100000000000001" customHeight="1" thickBot="1" x14ac:dyDescent="0.25">
      <c r="B145" s="57" t="s">
        <v>384</v>
      </c>
      <c r="C145" s="55">
        <v>10</v>
      </c>
      <c r="D145" s="55">
        <v>91</v>
      </c>
      <c r="E145" s="55">
        <v>3</v>
      </c>
      <c r="F145" s="55">
        <v>106</v>
      </c>
      <c r="G145" s="55">
        <v>2</v>
      </c>
      <c r="H145" s="55">
        <v>99</v>
      </c>
      <c r="J145">
        <v>213</v>
      </c>
      <c r="K145">
        <v>0</v>
      </c>
      <c r="L145" s="56">
        <f t="shared" si="2"/>
        <v>312</v>
      </c>
    </row>
    <row r="146" spans="2:12" ht="20.100000000000001" customHeight="1" thickBot="1" x14ac:dyDescent="0.25">
      <c r="B146" s="57" t="s">
        <v>385</v>
      </c>
      <c r="C146" s="55">
        <v>2</v>
      </c>
      <c r="D146" s="55">
        <v>9</v>
      </c>
      <c r="E146" s="55">
        <v>0</v>
      </c>
      <c r="F146" s="55">
        <v>13</v>
      </c>
      <c r="G146" s="55">
        <v>15</v>
      </c>
      <c r="H146" s="55">
        <v>26</v>
      </c>
      <c r="J146">
        <v>28</v>
      </c>
      <c r="K146">
        <v>0</v>
      </c>
      <c r="L146" s="56">
        <f t="shared" si="2"/>
        <v>54</v>
      </c>
    </row>
    <row r="147" spans="2:12" ht="20.100000000000001" customHeight="1" thickBot="1" x14ac:dyDescent="0.25">
      <c r="B147" s="57" t="s">
        <v>166</v>
      </c>
      <c r="C147" s="55">
        <v>17</v>
      </c>
      <c r="D147" s="55">
        <v>239</v>
      </c>
      <c r="E147" s="55">
        <v>58</v>
      </c>
      <c r="F147" s="55">
        <v>337</v>
      </c>
      <c r="G147" s="55">
        <v>88</v>
      </c>
      <c r="H147" s="55">
        <v>420</v>
      </c>
      <c r="J147">
        <v>788</v>
      </c>
      <c r="K147">
        <v>0</v>
      </c>
      <c r="L147" s="56">
        <f t="shared" si="2"/>
        <v>1208</v>
      </c>
    </row>
    <row r="148" spans="2:12" ht="20.100000000000001" customHeight="1" thickBot="1" x14ac:dyDescent="0.25">
      <c r="B148" s="57" t="s">
        <v>386</v>
      </c>
      <c r="C148" s="55">
        <v>2</v>
      </c>
      <c r="D148" s="55">
        <v>19</v>
      </c>
      <c r="E148" s="55">
        <v>2</v>
      </c>
      <c r="F148" s="55">
        <v>36</v>
      </c>
      <c r="G148" s="55">
        <v>22</v>
      </c>
      <c r="H148" s="55">
        <v>48</v>
      </c>
      <c r="J148">
        <v>60</v>
      </c>
      <c r="K148">
        <v>0</v>
      </c>
      <c r="L148" s="56">
        <f t="shared" si="2"/>
        <v>108</v>
      </c>
    </row>
    <row r="149" spans="2:12" ht="20.100000000000001" customHeight="1" thickBot="1" x14ac:dyDescent="0.25">
      <c r="B149" s="57" t="s">
        <v>387</v>
      </c>
      <c r="C149" s="55">
        <v>0</v>
      </c>
      <c r="D149" s="55">
        <v>20</v>
      </c>
      <c r="E149" s="55">
        <v>0</v>
      </c>
      <c r="F149" s="55">
        <v>37</v>
      </c>
      <c r="G149" s="55">
        <v>4</v>
      </c>
      <c r="H149" s="55">
        <v>48</v>
      </c>
      <c r="J149">
        <v>72</v>
      </c>
      <c r="K149">
        <v>0</v>
      </c>
      <c r="L149" s="56">
        <f t="shared" si="2"/>
        <v>120</v>
      </c>
    </row>
    <row r="150" spans="2:12" ht="20.100000000000001" customHeight="1" thickBot="1" x14ac:dyDescent="0.25">
      <c r="B150" s="57" t="s">
        <v>388</v>
      </c>
      <c r="C150" s="55">
        <v>0</v>
      </c>
      <c r="D150" s="55">
        <v>4</v>
      </c>
      <c r="E150" s="55">
        <v>0</v>
      </c>
      <c r="F150" s="55">
        <v>5</v>
      </c>
      <c r="G150" s="55">
        <v>0</v>
      </c>
      <c r="H150" s="55">
        <v>3</v>
      </c>
      <c r="J150">
        <v>10</v>
      </c>
      <c r="K150">
        <v>0</v>
      </c>
      <c r="L150" s="56">
        <f t="shared" si="2"/>
        <v>13</v>
      </c>
    </row>
    <row r="151" spans="2:12" ht="20.100000000000001" customHeight="1" thickBot="1" x14ac:dyDescent="0.25">
      <c r="B151" s="57" t="s">
        <v>389</v>
      </c>
      <c r="C151" s="55">
        <v>17</v>
      </c>
      <c r="D151" s="55">
        <v>107</v>
      </c>
      <c r="E151" s="55">
        <v>17</v>
      </c>
      <c r="F151" s="55">
        <v>262</v>
      </c>
      <c r="G151" s="55">
        <v>75</v>
      </c>
      <c r="H151" s="55">
        <v>330</v>
      </c>
      <c r="J151">
        <v>555</v>
      </c>
      <c r="K151">
        <v>0</v>
      </c>
      <c r="L151" s="56">
        <f t="shared" si="2"/>
        <v>885</v>
      </c>
    </row>
    <row r="152" spans="2:12" ht="20.100000000000001" customHeight="1" thickBot="1" x14ac:dyDescent="0.25">
      <c r="B152" s="57" t="s">
        <v>390</v>
      </c>
      <c r="C152" s="55">
        <v>13</v>
      </c>
      <c r="D152" s="55">
        <v>73</v>
      </c>
      <c r="E152" s="55">
        <v>11</v>
      </c>
      <c r="F152" s="55">
        <v>131</v>
      </c>
      <c r="G152" s="55">
        <v>75</v>
      </c>
      <c r="H152" s="55">
        <v>211</v>
      </c>
      <c r="J152">
        <v>250</v>
      </c>
      <c r="K152">
        <v>0</v>
      </c>
      <c r="L152" s="56">
        <f t="shared" si="2"/>
        <v>461</v>
      </c>
    </row>
    <row r="153" spans="2:12" ht="20.100000000000001" customHeight="1" thickBot="1" x14ac:dyDescent="0.25">
      <c r="B153" s="57" t="s">
        <v>391</v>
      </c>
      <c r="C153" s="55">
        <v>5</v>
      </c>
      <c r="D153" s="55">
        <v>17</v>
      </c>
      <c r="E153" s="55">
        <v>1</v>
      </c>
      <c r="F153" s="55">
        <v>39</v>
      </c>
      <c r="G153" s="55">
        <v>32</v>
      </c>
      <c r="H153" s="55">
        <v>61</v>
      </c>
      <c r="J153">
        <v>65</v>
      </c>
      <c r="K153">
        <v>0</v>
      </c>
      <c r="L153" s="56">
        <f t="shared" si="2"/>
        <v>126</v>
      </c>
    </row>
    <row r="154" spans="2:12" ht="20.100000000000001" customHeight="1" thickBot="1" x14ac:dyDescent="0.25">
      <c r="B154" s="57" t="s">
        <v>392</v>
      </c>
      <c r="C154" s="55">
        <v>1</v>
      </c>
      <c r="D154" s="55">
        <v>46</v>
      </c>
      <c r="E154" s="55">
        <v>0</v>
      </c>
      <c r="F154" s="55">
        <v>51</v>
      </c>
      <c r="G154" s="55">
        <v>4</v>
      </c>
      <c r="H154" s="55">
        <v>25</v>
      </c>
      <c r="J154">
        <v>99</v>
      </c>
      <c r="K154">
        <v>0</v>
      </c>
      <c r="L154" s="56">
        <f t="shared" si="2"/>
        <v>124</v>
      </c>
    </row>
    <row r="155" spans="2:12" ht="20.100000000000001" customHeight="1" thickBot="1" x14ac:dyDescent="0.25">
      <c r="B155" s="57" t="s">
        <v>393</v>
      </c>
      <c r="C155" s="55">
        <v>6</v>
      </c>
      <c r="D155" s="55">
        <v>26</v>
      </c>
      <c r="E155" s="55">
        <v>9</v>
      </c>
      <c r="F155" s="55">
        <v>30</v>
      </c>
      <c r="G155" s="55">
        <v>14</v>
      </c>
      <c r="H155" s="55">
        <v>75</v>
      </c>
      <c r="J155">
        <v>89</v>
      </c>
      <c r="K155">
        <v>0</v>
      </c>
      <c r="L155" s="56">
        <f t="shared" si="2"/>
        <v>164</v>
      </c>
    </row>
    <row r="156" spans="2:12" ht="20.100000000000001" customHeight="1" thickBot="1" x14ac:dyDescent="0.25">
      <c r="B156" s="57" t="s">
        <v>394</v>
      </c>
      <c r="C156" s="55">
        <v>7</v>
      </c>
      <c r="D156" s="55">
        <v>232</v>
      </c>
      <c r="E156" s="55">
        <v>15</v>
      </c>
      <c r="F156" s="55">
        <v>331</v>
      </c>
      <c r="G156" s="55">
        <v>11</v>
      </c>
      <c r="H156" s="55">
        <v>305</v>
      </c>
      <c r="J156">
        <v>764</v>
      </c>
      <c r="K156">
        <v>0</v>
      </c>
      <c r="L156" s="56">
        <f t="shared" si="2"/>
        <v>1069</v>
      </c>
    </row>
    <row r="157" spans="2:12" ht="20.100000000000001" customHeight="1" thickBot="1" x14ac:dyDescent="0.25">
      <c r="B157" s="57" t="s">
        <v>395</v>
      </c>
      <c r="C157" s="55">
        <v>4</v>
      </c>
      <c r="D157" s="55">
        <v>24</v>
      </c>
      <c r="E157" s="55">
        <v>0</v>
      </c>
      <c r="F157" s="55">
        <v>132</v>
      </c>
      <c r="G157" s="55">
        <v>108</v>
      </c>
      <c r="H157" s="55">
        <v>206</v>
      </c>
      <c r="J157">
        <v>221</v>
      </c>
      <c r="K157">
        <v>0</v>
      </c>
      <c r="L157" s="56">
        <f t="shared" si="2"/>
        <v>427</v>
      </c>
    </row>
    <row r="158" spans="2:12" ht="20.100000000000001" customHeight="1" thickBot="1" x14ac:dyDescent="0.25">
      <c r="B158" s="57" t="s">
        <v>396</v>
      </c>
      <c r="C158" s="55">
        <v>2</v>
      </c>
      <c r="D158" s="55">
        <v>14</v>
      </c>
      <c r="E158" s="55">
        <v>0</v>
      </c>
      <c r="F158" s="55">
        <v>20</v>
      </c>
      <c r="G158" s="55">
        <v>16</v>
      </c>
      <c r="H158" s="55">
        <v>34</v>
      </c>
      <c r="J158">
        <v>43</v>
      </c>
      <c r="K158">
        <v>0</v>
      </c>
      <c r="L158" s="56">
        <f t="shared" si="2"/>
        <v>77</v>
      </c>
    </row>
    <row r="159" spans="2:12" ht="20.100000000000001" customHeight="1" thickBot="1" x14ac:dyDescent="0.25">
      <c r="B159" s="57" t="s">
        <v>397</v>
      </c>
      <c r="C159" s="55">
        <v>7</v>
      </c>
      <c r="D159" s="55">
        <v>112</v>
      </c>
      <c r="E159" s="55">
        <v>42</v>
      </c>
      <c r="F159" s="55">
        <v>346</v>
      </c>
      <c r="G159" s="55">
        <v>145</v>
      </c>
      <c r="H159" s="55">
        <v>376</v>
      </c>
      <c r="J159">
        <v>617</v>
      </c>
      <c r="K159">
        <v>0</v>
      </c>
      <c r="L159" s="56">
        <f t="shared" si="2"/>
        <v>993</v>
      </c>
    </row>
    <row r="160" spans="2:12" ht="20.100000000000001" customHeight="1" thickBot="1" x14ac:dyDescent="0.25">
      <c r="B160" s="57" t="s">
        <v>398</v>
      </c>
      <c r="C160" s="55">
        <v>1</v>
      </c>
      <c r="D160" s="55">
        <v>5</v>
      </c>
      <c r="E160" s="55">
        <v>1</v>
      </c>
      <c r="F160" s="55">
        <v>8</v>
      </c>
      <c r="G160" s="55">
        <v>1</v>
      </c>
      <c r="H160" s="55">
        <v>7</v>
      </c>
      <c r="J160">
        <v>19</v>
      </c>
      <c r="K160">
        <v>0</v>
      </c>
      <c r="L160" s="56">
        <f t="shared" si="2"/>
        <v>26</v>
      </c>
    </row>
    <row r="161" spans="2:12" ht="20.100000000000001" customHeight="1" thickBot="1" x14ac:dyDescent="0.25">
      <c r="B161" s="57" t="s">
        <v>399</v>
      </c>
      <c r="C161" s="55">
        <v>2</v>
      </c>
      <c r="D161" s="55">
        <v>5</v>
      </c>
      <c r="E161" s="55">
        <v>1</v>
      </c>
      <c r="F161" s="55">
        <v>13</v>
      </c>
      <c r="G161" s="55">
        <v>7</v>
      </c>
      <c r="H161" s="55">
        <v>32</v>
      </c>
      <c r="J161">
        <v>26</v>
      </c>
      <c r="K161">
        <v>0</v>
      </c>
      <c r="L161" s="56">
        <f t="shared" si="2"/>
        <v>58</v>
      </c>
    </row>
    <row r="162" spans="2:12" ht="20.100000000000001" customHeight="1" thickBot="1" x14ac:dyDescent="0.25">
      <c r="B162" s="57" t="s">
        <v>400</v>
      </c>
      <c r="C162" s="55">
        <v>2</v>
      </c>
      <c r="D162" s="55">
        <v>15</v>
      </c>
      <c r="E162" s="55">
        <v>4</v>
      </c>
      <c r="F162" s="55">
        <v>82</v>
      </c>
      <c r="G162" s="55">
        <v>16</v>
      </c>
      <c r="H162" s="55">
        <v>62</v>
      </c>
      <c r="J162">
        <v>113</v>
      </c>
      <c r="K162">
        <v>0</v>
      </c>
      <c r="L162" s="56">
        <f t="shared" si="2"/>
        <v>175</v>
      </c>
    </row>
    <row r="163" spans="2:12" ht="20.100000000000001" customHeight="1" thickBot="1" x14ac:dyDescent="0.25">
      <c r="B163" s="57" t="s">
        <v>401</v>
      </c>
      <c r="C163" s="55">
        <v>1</v>
      </c>
      <c r="D163" s="55">
        <v>13</v>
      </c>
      <c r="E163" s="55">
        <v>1</v>
      </c>
      <c r="F163" s="55">
        <v>17</v>
      </c>
      <c r="G163" s="55">
        <v>17</v>
      </c>
      <c r="H163" s="55">
        <v>32</v>
      </c>
      <c r="J163">
        <v>42</v>
      </c>
      <c r="K163">
        <v>0</v>
      </c>
      <c r="L163" s="56">
        <f t="shared" si="2"/>
        <v>74</v>
      </c>
    </row>
    <row r="164" spans="2:12" ht="20.100000000000001" customHeight="1" thickBot="1" x14ac:dyDescent="0.25">
      <c r="B164" s="57" t="s">
        <v>402</v>
      </c>
      <c r="C164" s="55">
        <v>2</v>
      </c>
      <c r="D164" s="55">
        <v>5</v>
      </c>
      <c r="E164" s="55">
        <v>3</v>
      </c>
      <c r="F164" s="55">
        <v>43</v>
      </c>
      <c r="G164" s="55">
        <v>15</v>
      </c>
      <c r="H164" s="55">
        <v>34</v>
      </c>
      <c r="J164">
        <v>68</v>
      </c>
      <c r="K164">
        <v>0</v>
      </c>
      <c r="L164" s="56">
        <f t="shared" si="2"/>
        <v>102</v>
      </c>
    </row>
    <row r="165" spans="2:12" ht="20.100000000000001" customHeight="1" thickBot="1" x14ac:dyDescent="0.25">
      <c r="B165" s="57" t="s">
        <v>403</v>
      </c>
      <c r="C165" s="55">
        <v>0</v>
      </c>
      <c r="D165" s="55">
        <v>1</v>
      </c>
      <c r="E165" s="55">
        <v>0</v>
      </c>
      <c r="F165" s="55">
        <v>7</v>
      </c>
      <c r="G165" s="55">
        <v>0</v>
      </c>
      <c r="H165" s="55">
        <v>7</v>
      </c>
      <c r="J165">
        <v>9</v>
      </c>
      <c r="K165">
        <v>0</v>
      </c>
      <c r="L165" s="56">
        <f t="shared" si="2"/>
        <v>16</v>
      </c>
    </row>
    <row r="166" spans="2:12" ht="20.100000000000001" customHeight="1" thickBot="1" x14ac:dyDescent="0.25">
      <c r="B166" s="57" t="s">
        <v>404</v>
      </c>
      <c r="C166" s="55">
        <v>0</v>
      </c>
      <c r="D166" s="55">
        <v>0</v>
      </c>
      <c r="E166" s="55">
        <v>3</v>
      </c>
      <c r="F166" s="55">
        <v>23</v>
      </c>
      <c r="G166" s="55">
        <v>9</v>
      </c>
      <c r="H166" s="55">
        <v>27</v>
      </c>
      <c r="J166">
        <v>34</v>
      </c>
      <c r="K166">
        <v>0</v>
      </c>
      <c r="L166" s="56">
        <f t="shared" si="2"/>
        <v>61</v>
      </c>
    </row>
    <row r="167" spans="2:12" ht="20.100000000000001" customHeight="1" thickBot="1" x14ac:dyDescent="0.25">
      <c r="B167" s="57" t="s">
        <v>405</v>
      </c>
      <c r="C167" s="55">
        <v>3</v>
      </c>
      <c r="D167" s="55">
        <v>14</v>
      </c>
      <c r="E167" s="55">
        <v>3</v>
      </c>
      <c r="F167" s="55">
        <v>116</v>
      </c>
      <c r="G167" s="55">
        <v>26</v>
      </c>
      <c r="H167" s="55">
        <v>88</v>
      </c>
      <c r="J167">
        <v>152</v>
      </c>
      <c r="K167">
        <v>0</v>
      </c>
      <c r="L167" s="56">
        <f t="shared" si="2"/>
        <v>240</v>
      </c>
    </row>
    <row r="168" spans="2:12" ht="20.100000000000001" customHeight="1" thickBot="1" x14ac:dyDescent="0.25">
      <c r="B168" s="57" t="s">
        <v>406</v>
      </c>
      <c r="C168" s="55">
        <v>0</v>
      </c>
      <c r="D168" s="55">
        <v>0</v>
      </c>
      <c r="E168" s="55">
        <v>0</v>
      </c>
      <c r="F168" s="55">
        <v>2</v>
      </c>
      <c r="G168" s="55">
        <v>1</v>
      </c>
      <c r="H168" s="55">
        <v>3</v>
      </c>
      <c r="J168">
        <v>3</v>
      </c>
      <c r="K168">
        <v>0</v>
      </c>
      <c r="L168" s="56">
        <f t="shared" si="2"/>
        <v>6</v>
      </c>
    </row>
    <row r="169" spans="2:12" ht="20.100000000000001" customHeight="1" thickBot="1" x14ac:dyDescent="0.25">
      <c r="B169" s="57" t="s">
        <v>407</v>
      </c>
      <c r="C169" s="55">
        <v>1</v>
      </c>
      <c r="D169" s="55">
        <v>105</v>
      </c>
      <c r="E169" s="55">
        <v>13</v>
      </c>
      <c r="F169" s="55">
        <v>194</v>
      </c>
      <c r="G169" s="55">
        <v>102</v>
      </c>
      <c r="H169" s="55">
        <v>205</v>
      </c>
      <c r="J169">
        <v>353</v>
      </c>
      <c r="K169">
        <v>0</v>
      </c>
      <c r="L169" s="56">
        <f t="shared" si="2"/>
        <v>558</v>
      </c>
    </row>
    <row r="170" spans="2:12" ht="20.100000000000001" customHeight="1" thickBot="1" x14ac:dyDescent="0.25">
      <c r="B170" s="57" t="s">
        <v>408</v>
      </c>
      <c r="C170" s="55">
        <v>0</v>
      </c>
      <c r="D170" s="55">
        <v>0</v>
      </c>
      <c r="E170" s="55">
        <v>1</v>
      </c>
      <c r="F170" s="55">
        <v>37</v>
      </c>
      <c r="G170" s="55">
        <v>36</v>
      </c>
      <c r="H170" s="55">
        <v>53</v>
      </c>
      <c r="J170">
        <v>40</v>
      </c>
      <c r="K170">
        <v>0</v>
      </c>
      <c r="L170" s="56">
        <f t="shared" si="2"/>
        <v>93</v>
      </c>
    </row>
    <row r="171" spans="2:12" ht="20.100000000000001" customHeight="1" thickBot="1" x14ac:dyDescent="0.25">
      <c r="B171" s="57" t="s">
        <v>409</v>
      </c>
      <c r="C171" s="55">
        <v>0</v>
      </c>
      <c r="D171" s="55">
        <v>2</v>
      </c>
      <c r="E171" s="55">
        <v>1</v>
      </c>
      <c r="F171" s="55">
        <v>4</v>
      </c>
      <c r="G171" s="55">
        <v>0</v>
      </c>
      <c r="H171" s="55">
        <v>8</v>
      </c>
      <c r="J171">
        <v>11</v>
      </c>
      <c r="K171">
        <v>0</v>
      </c>
      <c r="L171" s="56">
        <f t="shared" si="2"/>
        <v>19</v>
      </c>
    </row>
    <row r="172" spans="2:12" ht="20.100000000000001" customHeight="1" thickBot="1" x14ac:dyDescent="0.25">
      <c r="B172" s="57" t="s">
        <v>410</v>
      </c>
      <c r="C172" s="55">
        <v>0</v>
      </c>
      <c r="D172" s="55">
        <v>0</v>
      </c>
      <c r="E172" s="55">
        <v>6</v>
      </c>
      <c r="F172" s="55">
        <v>23</v>
      </c>
      <c r="G172" s="55">
        <v>31</v>
      </c>
      <c r="H172" s="55">
        <v>48</v>
      </c>
      <c r="J172">
        <v>30</v>
      </c>
      <c r="K172">
        <v>0</v>
      </c>
      <c r="L172" s="56">
        <f t="shared" si="2"/>
        <v>78</v>
      </c>
    </row>
    <row r="173" spans="2:12" ht="20.100000000000001" customHeight="1" thickBot="1" x14ac:dyDescent="0.25">
      <c r="B173" s="57" t="s">
        <v>411</v>
      </c>
      <c r="C173" s="55">
        <v>0</v>
      </c>
      <c r="D173" s="55">
        <v>2</v>
      </c>
      <c r="E173" s="55">
        <v>0</v>
      </c>
      <c r="F173" s="55">
        <v>5</v>
      </c>
      <c r="G173" s="55">
        <v>3</v>
      </c>
      <c r="H173" s="55">
        <v>6</v>
      </c>
      <c r="J173">
        <v>12</v>
      </c>
      <c r="K173">
        <v>0</v>
      </c>
      <c r="L173" s="56">
        <f t="shared" si="2"/>
        <v>18</v>
      </c>
    </row>
    <row r="174" spans="2:12" ht="20.100000000000001" customHeight="1" thickBot="1" x14ac:dyDescent="0.25">
      <c r="B174" s="57" t="s">
        <v>412</v>
      </c>
      <c r="C174" s="55">
        <v>0</v>
      </c>
      <c r="D174" s="55">
        <v>0</v>
      </c>
      <c r="E174" s="55">
        <v>1</v>
      </c>
      <c r="F174" s="55">
        <v>19</v>
      </c>
      <c r="G174" s="55">
        <v>5</v>
      </c>
      <c r="H174" s="55">
        <v>15</v>
      </c>
      <c r="J174">
        <v>24</v>
      </c>
      <c r="K174">
        <v>0</v>
      </c>
      <c r="L174" s="56">
        <f t="shared" si="2"/>
        <v>39</v>
      </c>
    </row>
    <row r="175" spans="2:12" ht="20.100000000000001" customHeight="1" thickBot="1" x14ac:dyDescent="0.25">
      <c r="B175" s="57" t="s">
        <v>413</v>
      </c>
      <c r="C175" s="55">
        <v>0</v>
      </c>
      <c r="D175" s="55">
        <v>0</v>
      </c>
      <c r="E175" s="55">
        <v>0</v>
      </c>
      <c r="F175" s="55">
        <v>3</v>
      </c>
      <c r="G175" s="55">
        <v>0</v>
      </c>
      <c r="H175" s="55">
        <v>2</v>
      </c>
      <c r="J175">
        <v>5</v>
      </c>
      <c r="K175">
        <v>0</v>
      </c>
      <c r="L175" s="56">
        <f t="shared" si="2"/>
        <v>7</v>
      </c>
    </row>
    <row r="176" spans="2:12" ht="20.100000000000001" customHeight="1" thickBot="1" x14ac:dyDescent="0.25">
      <c r="B176" s="57" t="s">
        <v>414</v>
      </c>
      <c r="C176" s="55">
        <v>0</v>
      </c>
      <c r="D176" s="55">
        <v>2</v>
      </c>
      <c r="E176" s="55">
        <v>0</v>
      </c>
      <c r="F176" s="55">
        <v>2</v>
      </c>
      <c r="G176" s="55">
        <v>1</v>
      </c>
      <c r="H176" s="55">
        <v>5</v>
      </c>
      <c r="J176">
        <v>5</v>
      </c>
      <c r="K176">
        <v>0</v>
      </c>
      <c r="L176" s="56">
        <f t="shared" si="2"/>
        <v>10</v>
      </c>
    </row>
    <row r="177" spans="2:12" ht="20.100000000000001" customHeight="1" thickBot="1" x14ac:dyDescent="0.25">
      <c r="B177" s="57" t="s">
        <v>415</v>
      </c>
      <c r="C177" s="55">
        <v>7</v>
      </c>
      <c r="D177" s="55">
        <v>78</v>
      </c>
      <c r="E177" s="55">
        <v>6</v>
      </c>
      <c r="F177" s="55">
        <v>192</v>
      </c>
      <c r="G177" s="55">
        <v>101</v>
      </c>
      <c r="H177" s="55">
        <v>325</v>
      </c>
      <c r="J177">
        <v>313</v>
      </c>
      <c r="K177">
        <v>0</v>
      </c>
      <c r="L177" s="56">
        <f t="shared" si="2"/>
        <v>638</v>
      </c>
    </row>
    <row r="178" spans="2:12" ht="20.100000000000001" customHeight="1" thickBot="1" x14ac:dyDescent="0.25">
      <c r="B178" s="57" t="s">
        <v>416</v>
      </c>
      <c r="C178" s="55">
        <v>0</v>
      </c>
      <c r="D178" s="55">
        <v>4</v>
      </c>
      <c r="E178" s="55">
        <v>0</v>
      </c>
      <c r="F178" s="55">
        <v>12</v>
      </c>
      <c r="G178" s="55">
        <v>9</v>
      </c>
      <c r="H178" s="55">
        <v>32</v>
      </c>
      <c r="J178">
        <v>25</v>
      </c>
      <c r="K178">
        <v>0</v>
      </c>
      <c r="L178" s="56">
        <f t="shared" si="2"/>
        <v>57</v>
      </c>
    </row>
    <row r="179" spans="2:12" ht="20.100000000000001" customHeight="1" thickBot="1" x14ac:dyDescent="0.25">
      <c r="B179" s="57" t="s">
        <v>417</v>
      </c>
      <c r="C179" s="55">
        <v>2</v>
      </c>
      <c r="D179" s="55">
        <v>49</v>
      </c>
      <c r="E179" s="55">
        <v>0</v>
      </c>
      <c r="F179" s="55">
        <v>154</v>
      </c>
      <c r="G179" s="55">
        <v>56</v>
      </c>
      <c r="H179" s="55">
        <v>143</v>
      </c>
      <c r="J179">
        <v>206</v>
      </c>
      <c r="K179">
        <v>0</v>
      </c>
      <c r="L179" s="56">
        <f t="shared" si="2"/>
        <v>349</v>
      </c>
    </row>
    <row r="180" spans="2:12" ht="20.100000000000001" customHeight="1" thickBot="1" x14ac:dyDescent="0.25">
      <c r="B180" s="57" t="s">
        <v>418</v>
      </c>
      <c r="C180" s="55">
        <v>0</v>
      </c>
      <c r="D180" s="55">
        <v>0</v>
      </c>
      <c r="E180" s="55">
        <v>0</v>
      </c>
      <c r="F180" s="55">
        <v>16</v>
      </c>
      <c r="G180" s="55">
        <v>15</v>
      </c>
      <c r="H180" s="55">
        <v>26</v>
      </c>
      <c r="J180">
        <v>17</v>
      </c>
      <c r="K180">
        <v>0</v>
      </c>
      <c r="L180" s="56">
        <f t="shared" si="2"/>
        <v>43</v>
      </c>
    </row>
    <row r="181" spans="2:12" ht="20.100000000000001" customHeight="1" thickBot="1" x14ac:dyDescent="0.25">
      <c r="B181" s="57" t="s">
        <v>419</v>
      </c>
      <c r="C181" s="55">
        <v>0</v>
      </c>
      <c r="D181" s="55">
        <v>0</v>
      </c>
      <c r="E181" s="55">
        <v>0</v>
      </c>
      <c r="F181" s="55">
        <v>3</v>
      </c>
      <c r="G181" s="55">
        <v>1</v>
      </c>
      <c r="H181" s="55">
        <v>4</v>
      </c>
      <c r="J181">
        <v>4</v>
      </c>
      <c r="K181">
        <v>0</v>
      </c>
      <c r="L181" s="56">
        <f t="shared" si="2"/>
        <v>8</v>
      </c>
    </row>
    <row r="182" spans="2:12" ht="20.100000000000001" customHeight="1" thickBot="1" x14ac:dyDescent="0.25">
      <c r="B182" s="57" t="s">
        <v>420</v>
      </c>
      <c r="C182" s="55">
        <v>0</v>
      </c>
      <c r="D182" s="55">
        <v>1</v>
      </c>
      <c r="E182" s="55">
        <v>0</v>
      </c>
      <c r="F182" s="55">
        <v>5</v>
      </c>
      <c r="G182" s="55">
        <v>2</v>
      </c>
      <c r="H182" s="55">
        <v>7</v>
      </c>
      <c r="J182">
        <v>10</v>
      </c>
      <c r="K182">
        <v>0</v>
      </c>
      <c r="L182" s="56">
        <f t="shared" si="2"/>
        <v>17</v>
      </c>
    </row>
    <row r="183" spans="2:12" ht="20.100000000000001" customHeight="1" thickBot="1" x14ac:dyDescent="0.25">
      <c r="B183" s="57" t="s">
        <v>421</v>
      </c>
      <c r="C183" s="55">
        <v>3</v>
      </c>
      <c r="D183" s="55">
        <v>30</v>
      </c>
      <c r="E183" s="55">
        <v>1</v>
      </c>
      <c r="F183" s="55">
        <v>83</v>
      </c>
      <c r="G183" s="55">
        <v>37</v>
      </c>
      <c r="H183" s="55">
        <v>102</v>
      </c>
      <c r="J183">
        <v>135</v>
      </c>
      <c r="K183">
        <v>0</v>
      </c>
      <c r="L183" s="56">
        <f t="shared" si="2"/>
        <v>237</v>
      </c>
    </row>
    <row r="184" spans="2:12" ht="20.100000000000001" customHeight="1" thickBot="1" x14ac:dyDescent="0.25">
      <c r="B184" s="57" t="s">
        <v>422</v>
      </c>
      <c r="C184" s="55">
        <v>0</v>
      </c>
      <c r="D184" s="55">
        <v>0</v>
      </c>
      <c r="E184" s="55">
        <v>1</v>
      </c>
      <c r="F184" s="55">
        <v>7</v>
      </c>
      <c r="G184" s="55">
        <v>4</v>
      </c>
      <c r="H184" s="55">
        <v>0</v>
      </c>
      <c r="J184">
        <v>8</v>
      </c>
      <c r="K184">
        <v>0</v>
      </c>
      <c r="L184" s="56">
        <f t="shared" si="2"/>
        <v>8</v>
      </c>
    </row>
    <row r="185" spans="2:12" ht="20.100000000000001" customHeight="1" thickBot="1" x14ac:dyDescent="0.25">
      <c r="B185" s="57" t="s">
        <v>423</v>
      </c>
      <c r="C185" s="55">
        <v>0</v>
      </c>
      <c r="D185" s="55">
        <v>2</v>
      </c>
      <c r="E185" s="55">
        <v>2</v>
      </c>
      <c r="F185" s="55">
        <v>11</v>
      </c>
      <c r="G185" s="55">
        <v>7</v>
      </c>
      <c r="H185" s="55">
        <v>13</v>
      </c>
      <c r="J185">
        <v>15</v>
      </c>
      <c r="K185">
        <v>0</v>
      </c>
      <c r="L185" s="56">
        <f t="shared" si="2"/>
        <v>28</v>
      </c>
    </row>
    <row r="186" spans="2:12" ht="20.100000000000001" customHeight="1" thickBot="1" x14ac:dyDescent="0.25">
      <c r="B186" s="57" t="s">
        <v>424</v>
      </c>
      <c r="C186" s="55">
        <v>24</v>
      </c>
      <c r="D186" s="55">
        <v>21</v>
      </c>
      <c r="E186" s="55">
        <v>0</v>
      </c>
      <c r="F186" s="55">
        <v>14</v>
      </c>
      <c r="G186" s="55">
        <v>95</v>
      </c>
      <c r="H186" s="55">
        <v>320</v>
      </c>
      <c r="J186">
        <v>223</v>
      </c>
      <c r="K186">
        <v>0</v>
      </c>
      <c r="L186" s="56">
        <f t="shared" si="2"/>
        <v>543</v>
      </c>
    </row>
    <row r="187" spans="2:12" ht="20.100000000000001" customHeight="1" thickBot="1" x14ac:dyDescent="0.25">
      <c r="B187" s="57" t="s">
        <v>425</v>
      </c>
      <c r="C187" s="55">
        <v>0</v>
      </c>
      <c r="D187" s="55">
        <v>0</v>
      </c>
      <c r="E187" s="55">
        <v>0</v>
      </c>
      <c r="F187" s="55">
        <v>12</v>
      </c>
      <c r="G187" s="55">
        <v>4</v>
      </c>
      <c r="H187" s="55">
        <v>13</v>
      </c>
      <c r="J187">
        <v>14</v>
      </c>
      <c r="K187">
        <v>0</v>
      </c>
      <c r="L187" s="56">
        <f t="shared" si="2"/>
        <v>27</v>
      </c>
    </row>
    <row r="188" spans="2:12" ht="20.100000000000001" customHeight="1" thickBot="1" x14ac:dyDescent="0.25">
      <c r="B188" s="57" t="s">
        <v>426</v>
      </c>
      <c r="C188" s="55">
        <v>0</v>
      </c>
      <c r="D188" s="55">
        <v>0</v>
      </c>
      <c r="E188" s="55">
        <v>0</v>
      </c>
      <c r="F188" s="55">
        <v>1</v>
      </c>
      <c r="G188" s="55">
        <v>3</v>
      </c>
      <c r="H188" s="55">
        <v>4</v>
      </c>
      <c r="J188">
        <v>3</v>
      </c>
      <c r="K188">
        <v>0</v>
      </c>
      <c r="L188" s="56">
        <f t="shared" si="2"/>
        <v>7</v>
      </c>
    </row>
    <row r="189" spans="2:12" ht="20.100000000000001" customHeight="1" thickBot="1" x14ac:dyDescent="0.25">
      <c r="B189" s="57" t="s">
        <v>427</v>
      </c>
      <c r="C189" s="55">
        <v>0</v>
      </c>
      <c r="D189" s="55">
        <v>4</v>
      </c>
      <c r="E189" s="55">
        <v>1</v>
      </c>
      <c r="F189" s="55">
        <v>13</v>
      </c>
      <c r="G189" s="55">
        <v>7</v>
      </c>
      <c r="H189" s="55">
        <v>23</v>
      </c>
      <c r="J189">
        <v>29</v>
      </c>
      <c r="K189">
        <v>0</v>
      </c>
      <c r="L189" s="56">
        <f t="shared" si="2"/>
        <v>52</v>
      </c>
    </row>
    <row r="190" spans="2:12" ht="20.100000000000001" customHeight="1" thickBot="1" x14ac:dyDescent="0.25">
      <c r="B190" s="57" t="s">
        <v>428</v>
      </c>
      <c r="C190" s="55">
        <v>0</v>
      </c>
      <c r="D190" s="55">
        <v>3</v>
      </c>
      <c r="E190" s="55">
        <v>0</v>
      </c>
      <c r="F190" s="55">
        <v>4</v>
      </c>
      <c r="G190" s="55">
        <v>4</v>
      </c>
      <c r="H190" s="55">
        <v>6</v>
      </c>
      <c r="J190">
        <v>7</v>
      </c>
      <c r="K190">
        <v>0</v>
      </c>
      <c r="L190" s="56">
        <f t="shared" si="2"/>
        <v>13</v>
      </c>
    </row>
    <row r="191" spans="2:12" ht="20.100000000000001" customHeight="1" thickBot="1" x14ac:dyDescent="0.25">
      <c r="B191" s="57" t="s">
        <v>429</v>
      </c>
      <c r="C191" s="55">
        <v>0</v>
      </c>
      <c r="D191" s="55">
        <v>21</v>
      </c>
      <c r="E191" s="55">
        <v>0</v>
      </c>
      <c r="F191" s="55">
        <v>153</v>
      </c>
      <c r="G191" s="55">
        <v>194</v>
      </c>
      <c r="H191" s="55">
        <v>212</v>
      </c>
      <c r="J191">
        <v>188</v>
      </c>
      <c r="K191">
        <v>0</v>
      </c>
      <c r="L191" s="56">
        <f t="shared" si="2"/>
        <v>400</v>
      </c>
    </row>
    <row r="192" spans="2:12" ht="20.100000000000001" customHeight="1" thickBot="1" x14ac:dyDescent="0.25">
      <c r="B192" s="57" t="s">
        <v>430</v>
      </c>
      <c r="C192" s="55">
        <v>0</v>
      </c>
      <c r="D192" s="55">
        <v>0</v>
      </c>
      <c r="E192" s="55">
        <v>0</v>
      </c>
      <c r="F192" s="55">
        <v>7</v>
      </c>
      <c r="G192" s="55">
        <v>8</v>
      </c>
      <c r="H192" s="55">
        <v>15</v>
      </c>
      <c r="J192">
        <v>11</v>
      </c>
      <c r="K192">
        <v>0</v>
      </c>
      <c r="L192" s="56">
        <f t="shared" si="2"/>
        <v>26</v>
      </c>
    </row>
    <row r="193" spans="2:12" ht="20.100000000000001" customHeight="1" thickBot="1" x14ac:dyDescent="0.25">
      <c r="B193" s="57" t="s">
        <v>431</v>
      </c>
      <c r="C193" s="55">
        <v>2</v>
      </c>
      <c r="D193" s="55">
        <v>2</v>
      </c>
      <c r="E193" s="55">
        <v>0</v>
      </c>
      <c r="F193" s="55">
        <v>22</v>
      </c>
      <c r="G193" s="55">
        <v>0</v>
      </c>
      <c r="H193" s="55">
        <v>16</v>
      </c>
      <c r="J193">
        <v>30</v>
      </c>
      <c r="K193">
        <v>0</v>
      </c>
      <c r="L193" s="56">
        <f t="shared" si="2"/>
        <v>46</v>
      </c>
    </row>
    <row r="194" spans="2:12" ht="20.100000000000001" customHeight="1" thickBot="1" x14ac:dyDescent="0.25">
      <c r="B194" s="57" t="s">
        <v>432</v>
      </c>
      <c r="C194" s="55">
        <v>0</v>
      </c>
      <c r="D194" s="55">
        <v>1</v>
      </c>
      <c r="E194" s="55">
        <v>2</v>
      </c>
      <c r="F194" s="55">
        <v>13</v>
      </c>
      <c r="G194" s="55">
        <v>1</v>
      </c>
      <c r="H194" s="55">
        <v>1</v>
      </c>
      <c r="J194">
        <v>16</v>
      </c>
      <c r="K194">
        <v>0</v>
      </c>
      <c r="L194" s="56">
        <f t="shared" si="2"/>
        <v>17</v>
      </c>
    </row>
    <row r="195" spans="2:12" ht="20.100000000000001" customHeight="1" thickBot="1" x14ac:dyDescent="0.25">
      <c r="B195" s="57" t="s">
        <v>433</v>
      </c>
      <c r="C195" s="55">
        <v>0</v>
      </c>
      <c r="D195" s="55">
        <v>2</v>
      </c>
      <c r="E195" s="55">
        <v>0</v>
      </c>
      <c r="F195" s="55">
        <v>7</v>
      </c>
      <c r="G195" s="55">
        <v>2</v>
      </c>
      <c r="H195" s="55">
        <v>7</v>
      </c>
      <c r="J195">
        <v>11</v>
      </c>
      <c r="K195">
        <v>0</v>
      </c>
      <c r="L195" s="56">
        <f t="shared" si="2"/>
        <v>18</v>
      </c>
    </row>
    <row r="196" spans="2:12" ht="20.100000000000001" customHeight="1" thickBot="1" x14ac:dyDescent="0.25">
      <c r="B196" s="57" t="s">
        <v>434</v>
      </c>
      <c r="C196" s="55">
        <v>0</v>
      </c>
      <c r="D196" s="55">
        <v>0</v>
      </c>
      <c r="E196" s="55">
        <v>0</v>
      </c>
      <c r="F196" s="55">
        <v>0</v>
      </c>
      <c r="G196" s="55">
        <v>5</v>
      </c>
      <c r="H196" s="55">
        <v>7</v>
      </c>
      <c r="J196">
        <v>1</v>
      </c>
      <c r="K196">
        <v>0</v>
      </c>
      <c r="L196" s="56">
        <f t="shared" si="2"/>
        <v>8</v>
      </c>
    </row>
    <row r="197" spans="2:12" ht="20.100000000000001" customHeight="1" thickBot="1" x14ac:dyDescent="0.25">
      <c r="B197" s="57" t="s">
        <v>435</v>
      </c>
      <c r="C197" s="55">
        <v>0</v>
      </c>
      <c r="D197" s="55">
        <v>19</v>
      </c>
      <c r="E197" s="55">
        <v>0</v>
      </c>
      <c r="F197" s="55">
        <v>44</v>
      </c>
      <c r="G197" s="55">
        <v>75</v>
      </c>
      <c r="H197" s="55">
        <v>116</v>
      </c>
      <c r="J197">
        <v>71</v>
      </c>
      <c r="K197">
        <v>0</v>
      </c>
      <c r="L197" s="56">
        <f t="shared" si="2"/>
        <v>187</v>
      </c>
    </row>
    <row r="198" spans="2:12" ht="20.100000000000001" customHeight="1" thickBot="1" x14ac:dyDescent="0.25">
      <c r="B198" s="57" t="s">
        <v>436</v>
      </c>
      <c r="C198" s="55">
        <v>18</v>
      </c>
      <c r="D198" s="55">
        <v>24</v>
      </c>
      <c r="E198" s="55">
        <v>81</v>
      </c>
      <c r="F198" s="55">
        <v>383</v>
      </c>
      <c r="G198" s="55">
        <v>282</v>
      </c>
      <c r="H198" s="55">
        <v>578</v>
      </c>
      <c r="J198">
        <v>637</v>
      </c>
      <c r="K198">
        <v>0</v>
      </c>
      <c r="L198" s="56">
        <f t="shared" si="2"/>
        <v>1215</v>
      </c>
    </row>
    <row r="199" spans="2:12" ht="20.100000000000001" customHeight="1" thickBot="1" x14ac:dyDescent="0.25">
      <c r="B199" s="57" t="s">
        <v>437</v>
      </c>
      <c r="C199" s="55">
        <v>5</v>
      </c>
      <c r="D199" s="55">
        <v>1</v>
      </c>
      <c r="E199" s="55">
        <v>0</v>
      </c>
      <c r="F199" s="55">
        <v>44</v>
      </c>
      <c r="G199" s="55">
        <v>43</v>
      </c>
      <c r="H199" s="55">
        <v>52</v>
      </c>
      <c r="J199">
        <v>58</v>
      </c>
      <c r="K199">
        <v>0</v>
      </c>
      <c r="L199" s="56">
        <f t="shared" si="2"/>
        <v>110</v>
      </c>
    </row>
    <row r="200" spans="2:12" ht="20.100000000000001" customHeight="1" thickBot="1" x14ac:dyDescent="0.25">
      <c r="B200" s="57" t="s">
        <v>438</v>
      </c>
      <c r="C200" s="55">
        <v>0</v>
      </c>
      <c r="D200" s="55">
        <v>1</v>
      </c>
      <c r="E200" s="55">
        <v>0</v>
      </c>
      <c r="F200" s="55">
        <v>12</v>
      </c>
      <c r="G200" s="55">
        <v>9</v>
      </c>
      <c r="H200" s="55">
        <v>19</v>
      </c>
      <c r="J200">
        <v>19</v>
      </c>
      <c r="K200">
        <v>0</v>
      </c>
      <c r="L200" s="56">
        <f t="shared" si="2"/>
        <v>38</v>
      </c>
    </row>
    <row r="201" spans="2:12" ht="20.100000000000001" customHeight="1" thickBot="1" x14ac:dyDescent="0.25">
      <c r="B201" s="57" t="s">
        <v>439</v>
      </c>
      <c r="C201" s="55">
        <v>0</v>
      </c>
      <c r="D201" s="55">
        <v>0</v>
      </c>
      <c r="E201" s="55">
        <v>1</v>
      </c>
      <c r="F201" s="55">
        <v>8</v>
      </c>
      <c r="G201" s="55">
        <v>2</v>
      </c>
      <c r="H201" s="55">
        <v>4</v>
      </c>
      <c r="J201">
        <v>12</v>
      </c>
      <c r="K201">
        <v>0</v>
      </c>
      <c r="L201" s="56">
        <f t="shared" si="2"/>
        <v>16</v>
      </c>
    </row>
    <row r="202" spans="2:12" ht="20.100000000000001" customHeight="1" thickBot="1" x14ac:dyDescent="0.25">
      <c r="B202" s="57" t="s">
        <v>440</v>
      </c>
      <c r="C202" s="55">
        <v>2</v>
      </c>
      <c r="D202" s="55">
        <v>5</v>
      </c>
      <c r="E202" s="55">
        <v>0</v>
      </c>
      <c r="F202" s="55">
        <v>89</v>
      </c>
      <c r="G202" s="55">
        <v>63</v>
      </c>
      <c r="H202" s="55">
        <v>94</v>
      </c>
      <c r="J202">
        <v>102</v>
      </c>
      <c r="K202">
        <v>0</v>
      </c>
      <c r="L202" s="56">
        <f t="shared" si="2"/>
        <v>196</v>
      </c>
    </row>
    <row r="203" spans="2:12" ht="20.100000000000001" customHeight="1" thickBot="1" x14ac:dyDescent="0.25">
      <c r="B203" s="57" t="s">
        <v>441</v>
      </c>
      <c r="C203" s="55">
        <v>10</v>
      </c>
      <c r="D203" s="55">
        <v>6</v>
      </c>
      <c r="E203" s="55">
        <v>0</v>
      </c>
      <c r="F203" s="55">
        <v>19</v>
      </c>
      <c r="G203" s="55">
        <v>0</v>
      </c>
      <c r="H203" s="55">
        <v>25</v>
      </c>
      <c r="J203">
        <v>40</v>
      </c>
      <c r="K203">
        <v>0</v>
      </c>
      <c r="L203" s="56">
        <f t="shared" si="2"/>
        <v>65</v>
      </c>
    </row>
    <row r="204" spans="2:12" ht="20.100000000000001" customHeight="1" thickBot="1" x14ac:dyDescent="0.25">
      <c r="B204" s="57" t="s">
        <v>442</v>
      </c>
      <c r="C204" s="55">
        <v>0</v>
      </c>
      <c r="D204" s="55">
        <v>3</v>
      </c>
      <c r="E204" s="55">
        <v>0</v>
      </c>
      <c r="F204" s="55">
        <v>15</v>
      </c>
      <c r="G204" s="55">
        <v>2</v>
      </c>
      <c r="H204" s="55">
        <v>6</v>
      </c>
      <c r="J204">
        <v>24</v>
      </c>
      <c r="K204">
        <v>0</v>
      </c>
      <c r="L204" s="56">
        <f t="shared" ref="L204:L267" si="3">J204-K204+H204</f>
        <v>30</v>
      </c>
    </row>
    <row r="205" spans="2:12" ht="20.100000000000001" customHeight="1" thickBot="1" x14ac:dyDescent="0.25">
      <c r="B205" s="57" t="s">
        <v>443</v>
      </c>
      <c r="C205" s="55">
        <v>0</v>
      </c>
      <c r="D205" s="55">
        <v>1</v>
      </c>
      <c r="E205" s="55">
        <v>0</v>
      </c>
      <c r="F205" s="55">
        <v>3</v>
      </c>
      <c r="G205" s="55">
        <v>6</v>
      </c>
      <c r="H205" s="55">
        <v>8</v>
      </c>
      <c r="J205">
        <v>5</v>
      </c>
      <c r="K205">
        <v>0</v>
      </c>
      <c r="L205" s="56">
        <f t="shared" si="3"/>
        <v>13</v>
      </c>
    </row>
    <row r="206" spans="2:12" ht="20.100000000000001" customHeight="1" thickBot="1" x14ac:dyDescent="0.25">
      <c r="B206" s="57" t="s">
        <v>444</v>
      </c>
      <c r="C206" s="55">
        <v>8</v>
      </c>
      <c r="D206" s="55">
        <v>20</v>
      </c>
      <c r="E206" s="55">
        <v>2</v>
      </c>
      <c r="F206" s="55">
        <v>134</v>
      </c>
      <c r="G206" s="55">
        <v>128</v>
      </c>
      <c r="H206" s="55">
        <v>315</v>
      </c>
      <c r="J206">
        <v>222</v>
      </c>
      <c r="K206">
        <v>5</v>
      </c>
      <c r="L206" s="56">
        <f t="shared" si="3"/>
        <v>532</v>
      </c>
    </row>
    <row r="207" spans="2:12" ht="20.100000000000001" customHeight="1" thickBot="1" x14ac:dyDescent="0.25">
      <c r="B207" s="57" t="s">
        <v>445</v>
      </c>
      <c r="C207" s="55">
        <v>0</v>
      </c>
      <c r="D207" s="55">
        <v>0</v>
      </c>
      <c r="E207" s="55">
        <v>0</v>
      </c>
      <c r="F207" s="55">
        <v>7</v>
      </c>
      <c r="G207" s="55">
        <v>2</v>
      </c>
      <c r="H207" s="55">
        <v>6</v>
      </c>
      <c r="J207">
        <v>10</v>
      </c>
      <c r="K207">
        <v>0</v>
      </c>
      <c r="L207" s="56">
        <f t="shared" si="3"/>
        <v>16</v>
      </c>
    </row>
    <row r="208" spans="2:12" ht="20.100000000000001" customHeight="1" thickBot="1" x14ac:dyDescent="0.25">
      <c r="B208" s="57" t="s">
        <v>446</v>
      </c>
      <c r="C208" s="55">
        <v>3</v>
      </c>
      <c r="D208" s="55">
        <v>9</v>
      </c>
      <c r="E208" s="55">
        <v>0</v>
      </c>
      <c r="F208" s="55">
        <v>15</v>
      </c>
      <c r="G208" s="55">
        <v>53</v>
      </c>
      <c r="H208" s="55">
        <v>69</v>
      </c>
      <c r="J208">
        <v>35</v>
      </c>
      <c r="K208">
        <v>0</v>
      </c>
      <c r="L208" s="56">
        <f t="shared" si="3"/>
        <v>104</v>
      </c>
    </row>
    <row r="209" spans="2:12" ht="20.100000000000001" customHeight="1" thickBot="1" x14ac:dyDescent="0.25">
      <c r="B209" s="57" t="s">
        <v>447</v>
      </c>
      <c r="C209" s="55">
        <v>0</v>
      </c>
      <c r="D209" s="55">
        <v>3</v>
      </c>
      <c r="E209" s="55">
        <v>0</v>
      </c>
      <c r="F209" s="55">
        <v>44</v>
      </c>
      <c r="G209" s="55">
        <v>21</v>
      </c>
      <c r="H209" s="55">
        <v>110</v>
      </c>
      <c r="J209">
        <v>106</v>
      </c>
      <c r="K209">
        <v>0</v>
      </c>
      <c r="L209" s="56">
        <f t="shared" si="3"/>
        <v>216</v>
      </c>
    </row>
    <row r="210" spans="2:12" ht="20.100000000000001" customHeight="1" thickBot="1" x14ac:dyDescent="0.25">
      <c r="B210" s="57" t="s">
        <v>448</v>
      </c>
      <c r="C210" s="55">
        <v>0</v>
      </c>
      <c r="D210" s="55">
        <v>6</v>
      </c>
      <c r="E210" s="55">
        <v>0</v>
      </c>
      <c r="F210" s="55">
        <v>36</v>
      </c>
      <c r="G210" s="55">
        <v>19</v>
      </c>
      <c r="H210" s="55">
        <v>32</v>
      </c>
      <c r="J210">
        <v>44</v>
      </c>
      <c r="K210">
        <v>0</v>
      </c>
      <c r="L210" s="56">
        <f t="shared" si="3"/>
        <v>76</v>
      </c>
    </row>
    <row r="211" spans="2:12" ht="20.100000000000001" customHeight="1" thickBot="1" x14ac:dyDescent="0.25">
      <c r="B211" s="57" t="s">
        <v>449</v>
      </c>
      <c r="C211" s="55">
        <v>0</v>
      </c>
      <c r="D211" s="55">
        <v>0</v>
      </c>
      <c r="E211" s="55">
        <v>0</v>
      </c>
      <c r="F211" s="55">
        <v>39</v>
      </c>
      <c r="G211" s="55">
        <v>9</v>
      </c>
      <c r="H211" s="55">
        <v>18</v>
      </c>
      <c r="J211">
        <v>52</v>
      </c>
      <c r="K211">
        <v>0</v>
      </c>
      <c r="L211" s="56">
        <f t="shared" si="3"/>
        <v>70</v>
      </c>
    </row>
    <row r="212" spans="2:12" ht="20.100000000000001" customHeight="1" thickBot="1" x14ac:dyDescent="0.25">
      <c r="B212" s="57" t="s">
        <v>450</v>
      </c>
      <c r="C212" s="55">
        <v>0</v>
      </c>
      <c r="D212" s="55">
        <v>10</v>
      </c>
      <c r="E212" s="55">
        <v>2</v>
      </c>
      <c r="F212" s="55">
        <v>8</v>
      </c>
      <c r="G212" s="55">
        <v>7</v>
      </c>
      <c r="H212" s="55">
        <v>22</v>
      </c>
      <c r="J212">
        <v>28</v>
      </c>
      <c r="K212">
        <v>0</v>
      </c>
      <c r="L212" s="56">
        <f t="shared" si="3"/>
        <v>50</v>
      </c>
    </row>
    <row r="213" spans="2:12" ht="20.100000000000001" customHeight="1" thickBot="1" x14ac:dyDescent="0.25">
      <c r="B213" s="57" t="s">
        <v>451</v>
      </c>
      <c r="C213" s="55">
        <v>5</v>
      </c>
      <c r="D213" s="55">
        <v>31</v>
      </c>
      <c r="E213" s="55">
        <v>3</v>
      </c>
      <c r="F213" s="55">
        <v>44</v>
      </c>
      <c r="G213" s="55">
        <v>15</v>
      </c>
      <c r="H213" s="55">
        <v>106</v>
      </c>
      <c r="J213">
        <v>118</v>
      </c>
      <c r="K213">
        <v>2</v>
      </c>
      <c r="L213" s="56">
        <f t="shared" si="3"/>
        <v>222</v>
      </c>
    </row>
    <row r="214" spans="2:12" ht="20.100000000000001" customHeight="1" thickBot="1" x14ac:dyDescent="0.25">
      <c r="B214" s="57" t="s">
        <v>452</v>
      </c>
      <c r="C214" s="55">
        <v>11</v>
      </c>
      <c r="D214" s="55">
        <v>41</v>
      </c>
      <c r="E214" s="55">
        <v>5</v>
      </c>
      <c r="F214" s="55">
        <v>169</v>
      </c>
      <c r="G214" s="55">
        <v>70</v>
      </c>
      <c r="H214" s="55">
        <v>323</v>
      </c>
      <c r="J214">
        <v>290</v>
      </c>
      <c r="K214">
        <v>0</v>
      </c>
      <c r="L214" s="56">
        <f t="shared" si="3"/>
        <v>613</v>
      </c>
    </row>
    <row r="215" spans="2:12" ht="20.100000000000001" customHeight="1" thickBot="1" x14ac:dyDescent="0.25">
      <c r="B215" s="57" t="s">
        <v>453</v>
      </c>
      <c r="C215" s="55">
        <v>0</v>
      </c>
      <c r="D215" s="55">
        <v>11</v>
      </c>
      <c r="E215" s="55">
        <v>0</v>
      </c>
      <c r="F215" s="55">
        <v>17</v>
      </c>
      <c r="G215" s="55">
        <v>11</v>
      </c>
      <c r="H215" s="55">
        <v>22</v>
      </c>
      <c r="J215">
        <v>38</v>
      </c>
      <c r="K215">
        <v>0</v>
      </c>
      <c r="L215" s="56">
        <f t="shared" si="3"/>
        <v>60</v>
      </c>
    </row>
    <row r="216" spans="2:12" ht="20.100000000000001" customHeight="1" thickBot="1" x14ac:dyDescent="0.25">
      <c r="B216" s="57" t="s">
        <v>454</v>
      </c>
      <c r="C216" s="55">
        <v>0</v>
      </c>
      <c r="D216" s="55">
        <v>16</v>
      </c>
      <c r="E216" s="55">
        <v>0</v>
      </c>
      <c r="F216" s="55">
        <v>40</v>
      </c>
      <c r="G216" s="55">
        <v>21</v>
      </c>
      <c r="H216" s="55">
        <v>40</v>
      </c>
      <c r="J216">
        <v>64</v>
      </c>
      <c r="K216">
        <v>0</v>
      </c>
      <c r="L216" s="56">
        <f t="shared" si="3"/>
        <v>104</v>
      </c>
    </row>
    <row r="217" spans="2:12" ht="20.100000000000001" customHeight="1" thickBot="1" x14ac:dyDescent="0.25">
      <c r="B217" s="57" t="s">
        <v>455</v>
      </c>
      <c r="C217" s="55">
        <v>4</v>
      </c>
      <c r="D217" s="55">
        <v>37</v>
      </c>
      <c r="E217" s="55">
        <v>0</v>
      </c>
      <c r="F217" s="55">
        <v>52</v>
      </c>
      <c r="G217" s="55">
        <v>20</v>
      </c>
      <c r="H217" s="55">
        <v>86</v>
      </c>
      <c r="J217">
        <v>112</v>
      </c>
      <c r="K217">
        <v>0</v>
      </c>
      <c r="L217" s="56">
        <f t="shared" si="3"/>
        <v>198</v>
      </c>
    </row>
    <row r="218" spans="2:12" ht="20.100000000000001" customHeight="1" thickBot="1" x14ac:dyDescent="0.25">
      <c r="B218" s="57" t="s">
        <v>456</v>
      </c>
      <c r="C218" s="55">
        <v>0</v>
      </c>
      <c r="D218" s="55">
        <v>2</v>
      </c>
      <c r="E218" s="55">
        <v>0</v>
      </c>
      <c r="F218" s="55">
        <v>3</v>
      </c>
      <c r="G218" s="55">
        <v>10</v>
      </c>
      <c r="H218" s="55">
        <v>28</v>
      </c>
      <c r="J218">
        <v>10</v>
      </c>
      <c r="K218">
        <v>0</v>
      </c>
      <c r="L218" s="56">
        <f t="shared" si="3"/>
        <v>38</v>
      </c>
    </row>
    <row r="219" spans="2:12" ht="20.100000000000001" customHeight="1" thickBot="1" x14ac:dyDescent="0.25">
      <c r="B219" s="57" t="s">
        <v>457</v>
      </c>
      <c r="C219" s="55">
        <v>5</v>
      </c>
      <c r="D219" s="55">
        <v>25</v>
      </c>
      <c r="E219" s="55">
        <v>0</v>
      </c>
      <c r="F219" s="55">
        <v>90</v>
      </c>
      <c r="G219" s="55">
        <v>31</v>
      </c>
      <c r="H219" s="55">
        <v>104</v>
      </c>
      <c r="J219">
        <v>143</v>
      </c>
      <c r="K219">
        <v>0</v>
      </c>
      <c r="L219" s="56">
        <f t="shared" si="3"/>
        <v>247</v>
      </c>
    </row>
    <row r="220" spans="2:12" ht="20.100000000000001" customHeight="1" thickBot="1" x14ac:dyDescent="0.25">
      <c r="B220" s="57" t="s">
        <v>458</v>
      </c>
      <c r="C220" s="55">
        <v>2</v>
      </c>
      <c r="D220" s="55">
        <v>24</v>
      </c>
      <c r="E220" s="55">
        <v>3</v>
      </c>
      <c r="F220" s="55">
        <v>45</v>
      </c>
      <c r="G220" s="55">
        <v>23</v>
      </c>
      <c r="H220" s="55">
        <v>94</v>
      </c>
      <c r="J220">
        <v>102</v>
      </c>
      <c r="K220">
        <v>0</v>
      </c>
      <c r="L220" s="56">
        <f t="shared" si="3"/>
        <v>196</v>
      </c>
    </row>
    <row r="221" spans="2:12" ht="20.100000000000001" customHeight="1" thickBot="1" x14ac:dyDescent="0.25">
      <c r="B221" s="57" t="s">
        <v>459</v>
      </c>
      <c r="C221" s="55">
        <v>0</v>
      </c>
      <c r="D221" s="55">
        <v>15</v>
      </c>
      <c r="E221" s="55">
        <v>1</v>
      </c>
      <c r="F221" s="55">
        <v>28</v>
      </c>
      <c r="G221" s="55">
        <v>13</v>
      </c>
      <c r="H221" s="55">
        <v>26</v>
      </c>
      <c r="J221">
        <v>45</v>
      </c>
      <c r="K221">
        <v>0</v>
      </c>
      <c r="L221" s="56">
        <f t="shared" si="3"/>
        <v>71</v>
      </c>
    </row>
    <row r="222" spans="2:12" ht="20.100000000000001" customHeight="1" thickBot="1" x14ac:dyDescent="0.25">
      <c r="B222" s="57" t="s">
        <v>460</v>
      </c>
      <c r="C222" s="55">
        <v>0</v>
      </c>
      <c r="D222" s="55">
        <v>3</v>
      </c>
      <c r="E222" s="55">
        <v>0</v>
      </c>
      <c r="F222" s="55">
        <v>10</v>
      </c>
      <c r="G222" s="55">
        <v>0</v>
      </c>
      <c r="H222" s="55">
        <v>8</v>
      </c>
      <c r="J222">
        <v>21</v>
      </c>
      <c r="K222">
        <v>0</v>
      </c>
      <c r="L222" s="56">
        <f t="shared" si="3"/>
        <v>29</v>
      </c>
    </row>
    <row r="223" spans="2:12" ht="20.100000000000001" customHeight="1" thickBot="1" x14ac:dyDescent="0.25">
      <c r="B223" s="57" t="s">
        <v>461</v>
      </c>
      <c r="C223" s="55">
        <v>0</v>
      </c>
      <c r="D223" s="55">
        <v>10</v>
      </c>
      <c r="E223" s="55">
        <v>6</v>
      </c>
      <c r="F223" s="55">
        <v>48</v>
      </c>
      <c r="G223" s="55">
        <v>7</v>
      </c>
      <c r="H223" s="55">
        <v>36</v>
      </c>
      <c r="J223">
        <v>79</v>
      </c>
      <c r="K223">
        <v>0</v>
      </c>
      <c r="L223" s="56">
        <f t="shared" si="3"/>
        <v>115</v>
      </c>
    </row>
    <row r="224" spans="2:12" ht="20.100000000000001" customHeight="1" thickBot="1" x14ac:dyDescent="0.25">
      <c r="B224" s="57" t="s">
        <v>462</v>
      </c>
      <c r="C224" s="55">
        <v>0</v>
      </c>
      <c r="D224" s="55">
        <v>3</v>
      </c>
      <c r="E224" s="55">
        <v>0</v>
      </c>
      <c r="F224" s="55">
        <v>28</v>
      </c>
      <c r="G224" s="55">
        <v>43</v>
      </c>
      <c r="H224" s="55">
        <v>98</v>
      </c>
      <c r="J224">
        <v>40</v>
      </c>
      <c r="K224">
        <v>0</v>
      </c>
      <c r="L224" s="56">
        <f t="shared" si="3"/>
        <v>138</v>
      </c>
    </row>
    <row r="225" spans="2:12" ht="20.100000000000001" customHeight="1" thickBot="1" x14ac:dyDescent="0.25">
      <c r="B225" s="57" t="s">
        <v>463</v>
      </c>
      <c r="C225" s="55">
        <v>2</v>
      </c>
      <c r="D225" s="55">
        <v>5</v>
      </c>
      <c r="E225" s="55">
        <v>0</v>
      </c>
      <c r="F225" s="55">
        <v>12</v>
      </c>
      <c r="G225" s="55">
        <v>21</v>
      </c>
      <c r="H225" s="55">
        <v>42</v>
      </c>
      <c r="J225">
        <v>29</v>
      </c>
      <c r="K225">
        <v>0</v>
      </c>
      <c r="L225" s="56">
        <f t="shared" si="3"/>
        <v>71</v>
      </c>
    </row>
    <row r="226" spans="2:12" ht="20.100000000000001" customHeight="1" thickBot="1" x14ac:dyDescent="0.25">
      <c r="B226" s="57" t="s">
        <v>464</v>
      </c>
      <c r="C226" s="55">
        <v>4</v>
      </c>
      <c r="D226" s="55">
        <v>3</v>
      </c>
      <c r="E226" s="55">
        <v>0</v>
      </c>
      <c r="F226" s="55">
        <v>21</v>
      </c>
      <c r="G226" s="55">
        <v>19</v>
      </c>
      <c r="H226" s="55">
        <v>28</v>
      </c>
      <c r="J226">
        <v>32</v>
      </c>
      <c r="K226">
        <v>0</v>
      </c>
      <c r="L226" s="56">
        <f t="shared" si="3"/>
        <v>60</v>
      </c>
    </row>
    <row r="227" spans="2:12" ht="20.100000000000001" customHeight="1" thickBot="1" x14ac:dyDescent="0.25">
      <c r="B227" s="57" t="s">
        <v>465</v>
      </c>
      <c r="C227" s="55">
        <v>14</v>
      </c>
      <c r="D227" s="55">
        <v>57</v>
      </c>
      <c r="E227" s="55">
        <v>8</v>
      </c>
      <c r="F227" s="55">
        <v>420</v>
      </c>
      <c r="G227" s="55">
        <v>139</v>
      </c>
      <c r="H227" s="55">
        <v>495</v>
      </c>
      <c r="J227">
        <v>721</v>
      </c>
      <c r="K227">
        <v>0</v>
      </c>
      <c r="L227" s="56">
        <f t="shared" si="3"/>
        <v>1216</v>
      </c>
    </row>
    <row r="228" spans="2:12" ht="20.100000000000001" customHeight="1" thickBot="1" x14ac:dyDescent="0.25">
      <c r="B228" s="57" t="s">
        <v>466</v>
      </c>
      <c r="C228" s="55">
        <v>0</v>
      </c>
      <c r="D228" s="55">
        <v>1</v>
      </c>
      <c r="E228" s="55">
        <v>0</v>
      </c>
      <c r="F228" s="55">
        <v>8</v>
      </c>
      <c r="G228" s="55">
        <v>12</v>
      </c>
      <c r="H228" s="55">
        <v>15</v>
      </c>
      <c r="J228">
        <v>10</v>
      </c>
      <c r="K228">
        <v>0</v>
      </c>
      <c r="L228" s="56">
        <f t="shared" si="3"/>
        <v>25</v>
      </c>
    </row>
    <row r="229" spans="2:12" ht="20.100000000000001" customHeight="1" thickBot="1" x14ac:dyDescent="0.25">
      <c r="B229" s="57" t="s">
        <v>467</v>
      </c>
      <c r="C229" s="55">
        <v>0</v>
      </c>
      <c r="D229" s="55">
        <v>3</v>
      </c>
      <c r="E229" s="55">
        <v>1</v>
      </c>
      <c r="F229" s="55">
        <v>9</v>
      </c>
      <c r="G229" s="55">
        <v>1</v>
      </c>
      <c r="H229" s="55">
        <v>8</v>
      </c>
      <c r="J229">
        <v>16</v>
      </c>
      <c r="K229">
        <v>0</v>
      </c>
      <c r="L229" s="56">
        <f t="shared" si="3"/>
        <v>24</v>
      </c>
    </row>
    <row r="230" spans="2:12" ht="20.100000000000001" customHeight="1" thickBot="1" x14ac:dyDescent="0.25">
      <c r="B230" s="57" t="s">
        <v>468</v>
      </c>
      <c r="C230" s="55">
        <v>0</v>
      </c>
      <c r="D230" s="55">
        <v>41</v>
      </c>
      <c r="E230" s="55">
        <v>0</v>
      </c>
      <c r="F230" s="55">
        <v>19</v>
      </c>
      <c r="G230" s="55">
        <v>36</v>
      </c>
      <c r="H230" s="55">
        <v>67</v>
      </c>
      <c r="J230">
        <v>93</v>
      </c>
      <c r="K230">
        <v>0</v>
      </c>
      <c r="L230" s="56">
        <f t="shared" si="3"/>
        <v>160</v>
      </c>
    </row>
    <row r="231" spans="2:12" ht="20.100000000000001" customHeight="1" thickBot="1" x14ac:dyDescent="0.25">
      <c r="B231" s="57" t="s">
        <v>469</v>
      </c>
      <c r="C231" s="55">
        <v>0</v>
      </c>
      <c r="D231" s="55">
        <v>14</v>
      </c>
      <c r="E231" s="55">
        <v>0</v>
      </c>
      <c r="F231" s="55">
        <v>16</v>
      </c>
      <c r="G231" s="55">
        <v>9</v>
      </c>
      <c r="H231" s="55">
        <v>41</v>
      </c>
      <c r="J231">
        <v>41</v>
      </c>
      <c r="K231">
        <v>0</v>
      </c>
      <c r="L231" s="56">
        <f t="shared" si="3"/>
        <v>82</v>
      </c>
    </row>
    <row r="232" spans="2:12" ht="20.100000000000001" customHeight="1" thickBot="1" x14ac:dyDescent="0.25">
      <c r="B232" s="57" t="s">
        <v>470</v>
      </c>
      <c r="C232" s="55">
        <v>4</v>
      </c>
      <c r="D232" s="55">
        <v>34</v>
      </c>
      <c r="E232" s="55">
        <v>39</v>
      </c>
      <c r="F232" s="55">
        <v>504</v>
      </c>
      <c r="G232" s="55">
        <v>81</v>
      </c>
      <c r="H232" s="55">
        <v>299</v>
      </c>
      <c r="J232">
        <v>629</v>
      </c>
      <c r="K232">
        <v>0</v>
      </c>
      <c r="L232" s="56">
        <f t="shared" si="3"/>
        <v>928</v>
      </c>
    </row>
    <row r="233" spans="2:12" ht="20.100000000000001" customHeight="1" thickBot="1" x14ac:dyDescent="0.25">
      <c r="B233" s="57" t="s">
        <v>471</v>
      </c>
      <c r="C233" s="55">
        <v>9</v>
      </c>
      <c r="D233" s="55">
        <v>64</v>
      </c>
      <c r="E233" s="55">
        <v>0</v>
      </c>
      <c r="F233" s="55">
        <v>65</v>
      </c>
      <c r="G233" s="55">
        <v>47</v>
      </c>
      <c r="H233" s="55">
        <v>173</v>
      </c>
      <c r="J233">
        <v>169</v>
      </c>
      <c r="K233">
        <v>0</v>
      </c>
      <c r="L233" s="56">
        <f t="shared" si="3"/>
        <v>342</v>
      </c>
    </row>
    <row r="234" spans="2:12" ht="20.100000000000001" customHeight="1" thickBot="1" x14ac:dyDescent="0.25">
      <c r="B234" s="57" t="s">
        <v>472</v>
      </c>
      <c r="C234" s="55">
        <v>7</v>
      </c>
      <c r="D234" s="55">
        <v>58</v>
      </c>
      <c r="E234" s="55">
        <v>0</v>
      </c>
      <c r="F234" s="55">
        <v>116</v>
      </c>
      <c r="G234" s="55">
        <v>36</v>
      </c>
      <c r="H234" s="55">
        <v>162</v>
      </c>
      <c r="J234">
        <v>224</v>
      </c>
      <c r="K234">
        <v>0</v>
      </c>
      <c r="L234" s="56">
        <f t="shared" si="3"/>
        <v>386</v>
      </c>
    </row>
    <row r="235" spans="2:12" ht="20.100000000000001" customHeight="1" thickBot="1" x14ac:dyDescent="0.25">
      <c r="B235" s="57" t="s">
        <v>473</v>
      </c>
      <c r="C235" s="55">
        <v>2</v>
      </c>
      <c r="D235" s="55">
        <v>42</v>
      </c>
      <c r="E235" s="55">
        <v>10</v>
      </c>
      <c r="F235" s="55">
        <v>93</v>
      </c>
      <c r="G235" s="55">
        <v>31</v>
      </c>
      <c r="H235" s="55">
        <v>103</v>
      </c>
      <c r="J235">
        <v>162</v>
      </c>
      <c r="K235">
        <v>0</v>
      </c>
      <c r="L235" s="56">
        <f t="shared" si="3"/>
        <v>265</v>
      </c>
    </row>
    <row r="236" spans="2:12" ht="20.100000000000001" customHeight="1" thickBot="1" x14ac:dyDescent="0.25">
      <c r="B236" s="57" t="s">
        <v>474</v>
      </c>
      <c r="C236" s="55">
        <v>0</v>
      </c>
      <c r="D236" s="55">
        <v>8</v>
      </c>
      <c r="E236" s="55">
        <v>0</v>
      </c>
      <c r="F236" s="55">
        <v>26</v>
      </c>
      <c r="G236" s="55">
        <v>5</v>
      </c>
      <c r="H236" s="55">
        <v>31</v>
      </c>
      <c r="J236">
        <v>58</v>
      </c>
      <c r="K236">
        <v>0</v>
      </c>
      <c r="L236" s="56">
        <f t="shared" si="3"/>
        <v>89</v>
      </c>
    </row>
    <row r="237" spans="2:12" ht="20.100000000000001" customHeight="1" thickBot="1" x14ac:dyDescent="0.25">
      <c r="B237" s="57" t="s">
        <v>475</v>
      </c>
      <c r="C237" s="55">
        <v>2</v>
      </c>
      <c r="D237" s="55">
        <v>20</v>
      </c>
      <c r="E237" s="55">
        <v>0</v>
      </c>
      <c r="F237" s="55">
        <v>130</v>
      </c>
      <c r="G237" s="55">
        <v>60</v>
      </c>
      <c r="H237" s="55">
        <v>166</v>
      </c>
      <c r="J237">
        <v>190</v>
      </c>
      <c r="K237">
        <v>0</v>
      </c>
      <c r="L237" s="56">
        <f t="shared" si="3"/>
        <v>356</v>
      </c>
    </row>
    <row r="238" spans="2:12" ht="20.100000000000001" customHeight="1" thickBot="1" x14ac:dyDescent="0.25">
      <c r="B238" s="57" t="s">
        <v>476</v>
      </c>
      <c r="C238" s="55">
        <v>7</v>
      </c>
      <c r="D238" s="55">
        <v>60</v>
      </c>
      <c r="E238" s="55">
        <v>13</v>
      </c>
      <c r="F238" s="55">
        <v>239</v>
      </c>
      <c r="G238" s="55">
        <v>129</v>
      </c>
      <c r="H238" s="55">
        <v>284</v>
      </c>
      <c r="J238">
        <v>353</v>
      </c>
      <c r="K238">
        <v>0</v>
      </c>
      <c r="L238" s="56">
        <f t="shared" si="3"/>
        <v>637</v>
      </c>
    </row>
    <row r="239" spans="2:12" ht="20.100000000000001" customHeight="1" thickBot="1" x14ac:dyDescent="0.25">
      <c r="B239" s="57" t="s">
        <v>477</v>
      </c>
      <c r="C239" s="55">
        <v>11</v>
      </c>
      <c r="D239" s="55">
        <v>19</v>
      </c>
      <c r="E239" s="55">
        <v>0</v>
      </c>
      <c r="F239" s="55">
        <v>202</v>
      </c>
      <c r="G239" s="55">
        <v>107</v>
      </c>
      <c r="H239" s="55">
        <v>423</v>
      </c>
      <c r="J239">
        <v>295</v>
      </c>
      <c r="K239">
        <v>0</v>
      </c>
      <c r="L239" s="56">
        <f t="shared" si="3"/>
        <v>718</v>
      </c>
    </row>
    <row r="240" spans="2:12" ht="20.100000000000001" customHeight="1" thickBot="1" x14ac:dyDescent="0.25">
      <c r="B240" s="57" t="s">
        <v>478</v>
      </c>
      <c r="C240" s="55">
        <v>3</v>
      </c>
      <c r="D240" s="55">
        <v>28</v>
      </c>
      <c r="E240" s="55">
        <v>37</v>
      </c>
      <c r="F240" s="55">
        <v>169</v>
      </c>
      <c r="G240" s="55">
        <v>130</v>
      </c>
      <c r="H240" s="55">
        <v>389</v>
      </c>
      <c r="J240">
        <v>292</v>
      </c>
      <c r="K240">
        <v>0</v>
      </c>
      <c r="L240" s="56">
        <f t="shared" si="3"/>
        <v>681</v>
      </c>
    </row>
    <row r="241" spans="2:12" ht="20.100000000000001" customHeight="1" thickBot="1" x14ac:dyDescent="0.25">
      <c r="B241" s="57" t="s">
        <v>479</v>
      </c>
      <c r="C241" s="55">
        <v>0</v>
      </c>
      <c r="D241" s="55">
        <v>14</v>
      </c>
      <c r="E241" s="55">
        <v>1</v>
      </c>
      <c r="F241" s="55">
        <v>153</v>
      </c>
      <c r="G241" s="55">
        <v>83</v>
      </c>
      <c r="H241" s="55">
        <v>164</v>
      </c>
      <c r="J241">
        <v>169</v>
      </c>
      <c r="K241">
        <v>0</v>
      </c>
      <c r="L241" s="56">
        <f t="shared" si="3"/>
        <v>333</v>
      </c>
    </row>
    <row r="242" spans="2:12" ht="20.100000000000001" customHeight="1" thickBot="1" x14ac:dyDescent="0.25">
      <c r="B242" s="57" t="s">
        <v>480</v>
      </c>
      <c r="C242" s="55">
        <v>7</v>
      </c>
      <c r="D242" s="55">
        <v>16</v>
      </c>
      <c r="E242" s="55">
        <v>2</v>
      </c>
      <c r="F242" s="55">
        <v>132</v>
      </c>
      <c r="G242" s="55">
        <v>234</v>
      </c>
      <c r="H242" s="55">
        <v>378</v>
      </c>
      <c r="J242">
        <v>212</v>
      </c>
      <c r="K242">
        <v>0</v>
      </c>
      <c r="L242" s="56">
        <f t="shared" si="3"/>
        <v>590</v>
      </c>
    </row>
    <row r="243" spans="2:12" ht="20.100000000000001" customHeight="1" thickBot="1" x14ac:dyDescent="0.25">
      <c r="B243" s="57" t="s">
        <v>481</v>
      </c>
      <c r="C243" s="55">
        <v>4</v>
      </c>
      <c r="D243" s="55">
        <v>17</v>
      </c>
      <c r="E243" s="55">
        <v>0</v>
      </c>
      <c r="F243" s="55">
        <v>99</v>
      </c>
      <c r="G243" s="55">
        <v>52</v>
      </c>
      <c r="H243" s="55">
        <v>127</v>
      </c>
      <c r="J243">
        <v>146</v>
      </c>
      <c r="K243">
        <v>0</v>
      </c>
      <c r="L243" s="56">
        <f t="shared" si="3"/>
        <v>273</v>
      </c>
    </row>
    <row r="244" spans="2:12" ht="20.100000000000001" customHeight="1" thickBot="1" x14ac:dyDescent="0.25">
      <c r="B244" s="57" t="s">
        <v>482</v>
      </c>
      <c r="C244" s="55">
        <v>2</v>
      </c>
      <c r="D244" s="55">
        <v>1</v>
      </c>
      <c r="E244" s="55">
        <v>0</v>
      </c>
      <c r="F244" s="55">
        <v>45</v>
      </c>
      <c r="G244" s="55">
        <v>18</v>
      </c>
      <c r="H244" s="55">
        <v>26</v>
      </c>
      <c r="J244">
        <v>49</v>
      </c>
      <c r="K244">
        <v>0</v>
      </c>
      <c r="L244" s="56">
        <f t="shared" si="3"/>
        <v>75</v>
      </c>
    </row>
    <row r="245" spans="2:12" ht="20.100000000000001" customHeight="1" thickBot="1" x14ac:dyDescent="0.25">
      <c r="B245" s="57" t="s">
        <v>483</v>
      </c>
      <c r="C245" s="55">
        <v>7</v>
      </c>
      <c r="D245" s="55">
        <v>7</v>
      </c>
      <c r="E245" s="55">
        <v>11</v>
      </c>
      <c r="F245" s="55">
        <v>103</v>
      </c>
      <c r="G245" s="55">
        <v>32</v>
      </c>
      <c r="H245" s="55">
        <v>98</v>
      </c>
      <c r="J245">
        <v>130</v>
      </c>
      <c r="K245">
        <v>1</v>
      </c>
      <c r="L245" s="56">
        <f t="shared" si="3"/>
        <v>227</v>
      </c>
    </row>
    <row r="246" spans="2:12" ht="20.100000000000001" customHeight="1" thickBot="1" x14ac:dyDescent="0.25">
      <c r="B246" s="57" t="s">
        <v>484</v>
      </c>
      <c r="C246" s="55">
        <v>14</v>
      </c>
      <c r="D246" s="55">
        <v>30</v>
      </c>
      <c r="E246" s="55">
        <v>5</v>
      </c>
      <c r="F246" s="55">
        <v>305</v>
      </c>
      <c r="G246" s="55">
        <v>114</v>
      </c>
      <c r="H246" s="55">
        <v>481</v>
      </c>
      <c r="J246">
        <v>389</v>
      </c>
      <c r="K246">
        <v>6</v>
      </c>
      <c r="L246" s="56">
        <f t="shared" si="3"/>
        <v>864</v>
      </c>
    </row>
    <row r="247" spans="2:12" ht="20.100000000000001" customHeight="1" thickBot="1" x14ac:dyDescent="0.25">
      <c r="B247" s="57" t="s">
        <v>485</v>
      </c>
      <c r="C247" s="55">
        <v>48</v>
      </c>
      <c r="D247" s="55">
        <v>53</v>
      </c>
      <c r="E247" s="55">
        <v>112</v>
      </c>
      <c r="F247" s="55">
        <v>1136</v>
      </c>
      <c r="G247" s="55">
        <v>1378</v>
      </c>
      <c r="H247" s="55">
        <v>2913</v>
      </c>
      <c r="J247">
        <v>2445</v>
      </c>
      <c r="K247">
        <v>4</v>
      </c>
      <c r="L247" s="56">
        <f t="shared" si="3"/>
        <v>5354</v>
      </c>
    </row>
    <row r="248" spans="2:12" ht="20.100000000000001" customHeight="1" thickBot="1" x14ac:dyDescent="0.25">
      <c r="B248" s="57" t="s">
        <v>486</v>
      </c>
      <c r="C248" s="55">
        <v>0</v>
      </c>
      <c r="D248" s="55">
        <v>13</v>
      </c>
      <c r="E248" s="55">
        <v>13</v>
      </c>
      <c r="F248" s="55">
        <v>115</v>
      </c>
      <c r="G248" s="55">
        <v>28</v>
      </c>
      <c r="H248" s="55">
        <v>147</v>
      </c>
      <c r="J248">
        <v>223</v>
      </c>
      <c r="K248">
        <v>0</v>
      </c>
      <c r="L248" s="56">
        <f t="shared" si="3"/>
        <v>370</v>
      </c>
    </row>
    <row r="249" spans="2:12" ht="20.100000000000001" customHeight="1" thickBot="1" x14ac:dyDescent="0.25">
      <c r="B249" s="57" t="s">
        <v>487</v>
      </c>
      <c r="C249" s="55">
        <v>10</v>
      </c>
      <c r="D249" s="55">
        <v>41</v>
      </c>
      <c r="E249" s="55">
        <v>3</v>
      </c>
      <c r="F249" s="55">
        <v>176</v>
      </c>
      <c r="G249" s="55">
        <v>189</v>
      </c>
      <c r="H249" s="55">
        <v>444</v>
      </c>
      <c r="J249">
        <v>296</v>
      </c>
      <c r="K249">
        <v>0</v>
      </c>
      <c r="L249" s="56">
        <f t="shared" si="3"/>
        <v>740</v>
      </c>
    </row>
    <row r="250" spans="2:12" ht="20.100000000000001" customHeight="1" thickBot="1" x14ac:dyDescent="0.25">
      <c r="B250" s="57" t="s">
        <v>488</v>
      </c>
      <c r="C250" s="55">
        <v>4</v>
      </c>
      <c r="D250" s="55">
        <v>8</v>
      </c>
      <c r="E250" s="55">
        <v>11</v>
      </c>
      <c r="F250" s="55">
        <v>41</v>
      </c>
      <c r="G250" s="55">
        <v>107</v>
      </c>
      <c r="H250" s="55">
        <v>223</v>
      </c>
      <c r="J250">
        <v>109</v>
      </c>
      <c r="K250">
        <v>0</v>
      </c>
      <c r="L250" s="56">
        <f t="shared" si="3"/>
        <v>332</v>
      </c>
    </row>
    <row r="251" spans="2:12" ht="20.100000000000001" customHeight="1" thickBot="1" x14ac:dyDescent="0.25">
      <c r="B251" s="57" t="s">
        <v>489</v>
      </c>
      <c r="C251" s="55">
        <v>2</v>
      </c>
      <c r="D251" s="55">
        <v>61</v>
      </c>
      <c r="E251" s="55">
        <v>22</v>
      </c>
      <c r="F251" s="55">
        <v>186</v>
      </c>
      <c r="G251" s="55">
        <v>161</v>
      </c>
      <c r="H251" s="55">
        <v>326</v>
      </c>
      <c r="J251">
        <v>312</v>
      </c>
      <c r="K251">
        <v>0</v>
      </c>
      <c r="L251" s="56">
        <f t="shared" si="3"/>
        <v>638</v>
      </c>
    </row>
    <row r="252" spans="2:12" ht="20.100000000000001" customHeight="1" thickBot="1" x14ac:dyDescent="0.25">
      <c r="B252" s="57" t="s">
        <v>490</v>
      </c>
      <c r="C252" s="55">
        <v>0</v>
      </c>
      <c r="D252" s="55">
        <v>27</v>
      </c>
      <c r="E252" s="55">
        <v>6</v>
      </c>
      <c r="F252" s="55">
        <v>110</v>
      </c>
      <c r="G252" s="55">
        <v>51</v>
      </c>
      <c r="H252" s="55">
        <v>175</v>
      </c>
      <c r="J252">
        <v>155</v>
      </c>
      <c r="K252">
        <v>0</v>
      </c>
      <c r="L252" s="56">
        <f t="shared" si="3"/>
        <v>330</v>
      </c>
    </row>
    <row r="253" spans="2:12" ht="20.100000000000001" customHeight="1" thickBot="1" x14ac:dyDescent="0.25">
      <c r="B253" s="57" t="s">
        <v>491</v>
      </c>
      <c r="C253" s="55">
        <v>8</v>
      </c>
      <c r="D253" s="55">
        <v>17</v>
      </c>
      <c r="E253" s="55">
        <v>30</v>
      </c>
      <c r="F253" s="55">
        <v>344</v>
      </c>
      <c r="G253" s="55">
        <v>403</v>
      </c>
      <c r="H253" s="55">
        <v>632</v>
      </c>
      <c r="J253">
        <v>548</v>
      </c>
      <c r="K253">
        <v>0</v>
      </c>
      <c r="L253" s="56">
        <f t="shared" si="3"/>
        <v>1180</v>
      </c>
    </row>
    <row r="254" spans="2:12" ht="20.100000000000001" customHeight="1" thickBot="1" x14ac:dyDescent="0.25">
      <c r="B254" s="57" t="s">
        <v>492</v>
      </c>
      <c r="C254" s="55">
        <v>3</v>
      </c>
      <c r="D254" s="55">
        <v>6</v>
      </c>
      <c r="E254" s="55">
        <v>28</v>
      </c>
      <c r="F254" s="55">
        <v>239</v>
      </c>
      <c r="G254" s="55">
        <v>55</v>
      </c>
      <c r="H254" s="55">
        <v>152</v>
      </c>
      <c r="J254">
        <v>296</v>
      </c>
      <c r="K254">
        <v>0</v>
      </c>
      <c r="L254" s="56">
        <f t="shared" si="3"/>
        <v>448</v>
      </c>
    </row>
    <row r="255" spans="2:12" ht="20.100000000000001" customHeight="1" thickBot="1" x14ac:dyDescent="0.25">
      <c r="B255" s="57" t="s">
        <v>493</v>
      </c>
      <c r="C255" s="55">
        <v>8</v>
      </c>
      <c r="D255" s="55">
        <v>26</v>
      </c>
      <c r="E255" s="55">
        <v>3</v>
      </c>
      <c r="F255" s="55">
        <v>144</v>
      </c>
      <c r="G255" s="55">
        <v>109</v>
      </c>
      <c r="H255" s="55">
        <v>225</v>
      </c>
      <c r="J255">
        <v>232</v>
      </c>
      <c r="K255">
        <v>0</v>
      </c>
      <c r="L255" s="56">
        <f t="shared" si="3"/>
        <v>457</v>
      </c>
    </row>
    <row r="256" spans="2:12" ht="20.100000000000001" customHeight="1" thickBot="1" x14ac:dyDescent="0.25">
      <c r="B256" s="57" t="s">
        <v>494</v>
      </c>
      <c r="C256" s="55">
        <v>3</v>
      </c>
      <c r="D256" s="55">
        <v>5</v>
      </c>
      <c r="E256" s="55">
        <v>12</v>
      </c>
      <c r="F256" s="55">
        <v>123</v>
      </c>
      <c r="G256" s="55">
        <v>44</v>
      </c>
      <c r="H256" s="55">
        <v>134</v>
      </c>
      <c r="J256">
        <v>153</v>
      </c>
      <c r="K256">
        <v>0</v>
      </c>
      <c r="L256" s="56">
        <f t="shared" si="3"/>
        <v>287</v>
      </c>
    </row>
    <row r="257" spans="2:12" ht="20.100000000000001" customHeight="1" thickBot="1" x14ac:dyDescent="0.25">
      <c r="B257" s="57" t="s">
        <v>495</v>
      </c>
      <c r="C257" s="55">
        <v>8</v>
      </c>
      <c r="D257" s="55">
        <v>10</v>
      </c>
      <c r="E257" s="55">
        <v>2</v>
      </c>
      <c r="F257" s="55">
        <v>71</v>
      </c>
      <c r="G257" s="55">
        <v>192</v>
      </c>
      <c r="H257" s="55">
        <v>383</v>
      </c>
      <c r="J257">
        <v>154</v>
      </c>
      <c r="K257">
        <v>1</v>
      </c>
      <c r="L257" s="56">
        <f t="shared" si="3"/>
        <v>536</v>
      </c>
    </row>
    <row r="258" spans="2:12" ht="20.100000000000001" customHeight="1" thickBot="1" x14ac:dyDescent="0.25">
      <c r="B258" s="57" t="s">
        <v>496</v>
      </c>
      <c r="C258" s="55">
        <v>5</v>
      </c>
      <c r="D258" s="55">
        <v>16</v>
      </c>
      <c r="E258" s="55">
        <v>6</v>
      </c>
      <c r="F258" s="55">
        <v>132</v>
      </c>
      <c r="G258" s="55">
        <v>60</v>
      </c>
      <c r="H258" s="55">
        <v>188</v>
      </c>
      <c r="J258">
        <v>197</v>
      </c>
      <c r="K258">
        <v>0</v>
      </c>
      <c r="L258" s="56">
        <f t="shared" si="3"/>
        <v>385</v>
      </c>
    </row>
    <row r="259" spans="2:12" ht="20.100000000000001" customHeight="1" thickBot="1" x14ac:dyDescent="0.25">
      <c r="B259" s="57" t="s">
        <v>497</v>
      </c>
      <c r="C259" s="55">
        <v>0</v>
      </c>
      <c r="D259" s="55">
        <v>13</v>
      </c>
      <c r="E259" s="55">
        <v>2</v>
      </c>
      <c r="F259" s="55">
        <v>48</v>
      </c>
      <c r="G259" s="55">
        <v>36</v>
      </c>
      <c r="H259" s="55">
        <v>84</v>
      </c>
      <c r="J259">
        <v>71</v>
      </c>
      <c r="K259">
        <v>0</v>
      </c>
      <c r="L259" s="56">
        <f t="shared" si="3"/>
        <v>155</v>
      </c>
    </row>
    <row r="260" spans="2:12" ht="20.100000000000001" customHeight="1" thickBot="1" x14ac:dyDescent="0.25">
      <c r="B260" s="57" t="s">
        <v>498</v>
      </c>
      <c r="C260" s="55">
        <v>6</v>
      </c>
      <c r="D260" s="55">
        <v>43</v>
      </c>
      <c r="E260" s="55">
        <v>7</v>
      </c>
      <c r="F260" s="55">
        <v>162</v>
      </c>
      <c r="G260" s="55">
        <v>56</v>
      </c>
      <c r="H260" s="55">
        <v>146</v>
      </c>
      <c r="J260">
        <v>234</v>
      </c>
      <c r="K260">
        <v>0</v>
      </c>
      <c r="L260" s="56">
        <f t="shared" si="3"/>
        <v>380</v>
      </c>
    </row>
    <row r="261" spans="2:12" ht="20.100000000000001" customHeight="1" thickBot="1" x14ac:dyDescent="0.25">
      <c r="B261" s="57" t="s">
        <v>499</v>
      </c>
      <c r="C261" s="55">
        <v>0</v>
      </c>
      <c r="D261" s="55">
        <v>6</v>
      </c>
      <c r="E261" s="55">
        <v>0</v>
      </c>
      <c r="F261" s="55">
        <v>72</v>
      </c>
      <c r="G261" s="55">
        <v>63</v>
      </c>
      <c r="H261" s="55">
        <v>145</v>
      </c>
      <c r="J261">
        <v>103</v>
      </c>
      <c r="K261">
        <v>0</v>
      </c>
      <c r="L261" s="56">
        <f t="shared" si="3"/>
        <v>248</v>
      </c>
    </row>
    <row r="262" spans="2:12" ht="20.100000000000001" customHeight="1" thickBot="1" x14ac:dyDescent="0.25">
      <c r="B262" s="57" t="s">
        <v>500</v>
      </c>
      <c r="C262" s="55">
        <v>6</v>
      </c>
      <c r="D262" s="55">
        <v>18</v>
      </c>
      <c r="E262" s="55">
        <v>0</v>
      </c>
      <c r="F262" s="55">
        <v>131</v>
      </c>
      <c r="G262" s="55">
        <v>96</v>
      </c>
      <c r="H262" s="55">
        <v>345</v>
      </c>
      <c r="J262">
        <v>275</v>
      </c>
      <c r="K262">
        <v>0</v>
      </c>
      <c r="L262" s="56">
        <f t="shared" si="3"/>
        <v>620</v>
      </c>
    </row>
    <row r="263" spans="2:12" ht="20.100000000000001" customHeight="1" thickBot="1" x14ac:dyDescent="0.25">
      <c r="B263" s="57" t="s">
        <v>501</v>
      </c>
      <c r="C263" s="55">
        <v>10</v>
      </c>
      <c r="D263" s="55">
        <v>11</v>
      </c>
      <c r="E263" s="55">
        <v>4</v>
      </c>
      <c r="F263" s="55">
        <v>367</v>
      </c>
      <c r="G263" s="55">
        <v>184</v>
      </c>
      <c r="H263" s="55">
        <v>477</v>
      </c>
      <c r="J263">
        <v>542</v>
      </c>
      <c r="K263">
        <v>2</v>
      </c>
      <c r="L263" s="56">
        <f t="shared" si="3"/>
        <v>1017</v>
      </c>
    </row>
    <row r="264" spans="2:12" ht="20.100000000000001" customHeight="1" thickBot="1" x14ac:dyDescent="0.25">
      <c r="B264" s="57" t="s">
        <v>502</v>
      </c>
      <c r="C264" s="55">
        <v>5</v>
      </c>
      <c r="D264" s="55">
        <v>7</v>
      </c>
      <c r="E264" s="55">
        <v>0</v>
      </c>
      <c r="F264" s="55">
        <v>118</v>
      </c>
      <c r="G264" s="55">
        <v>44</v>
      </c>
      <c r="H264" s="55">
        <v>96</v>
      </c>
      <c r="J264">
        <v>154</v>
      </c>
      <c r="K264">
        <v>0</v>
      </c>
      <c r="L264" s="56">
        <f t="shared" si="3"/>
        <v>250</v>
      </c>
    </row>
    <row r="265" spans="2:12" ht="20.100000000000001" customHeight="1" thickBot="1" x14ac:dyDescent="0.25">
      <c r="B265" s="57" t="s">
        <v>503</v>
      </c>
      <c r="C265" s="55">
        <v>0</v>
      </c>
      <c r="D265" s="55">
        <v>2</v>
      </c>
      <c r="E265" s="55">
        <v>2</v>
      </c>
      <c r="F265" s="55">
        <v>23</v>
      </c>
      <c r="G265" s="55">
        <v>15</v>
      </c>
      <c r="H265" s="55">
        <v>24</v>
      </c>
      <c r="J265">
        <v>30</v>
      </c>
      <c r="K265">
        <v>0</v>
      </c>
      <c r="L265" s="56">
        <f t="shared" si="3"/>
        <v>54</v>
      </c>
    </row>
    <row r="266" spans="2:12" ht="20.100000000000001" customHeight="1" thickBot="1" x14ac:dyDescent="0.25">
      <c r="B266" s="57" t="s">
        <v>504</v>
      </c>
      <c r="C266" s="55">
        <v>6</v>
      </c>
      <c r="D266" s="55">
        <v>13</v>
      </c>
      <c r="E266" s="55">
        <v>6</v>
      </c>
      <c r="F266" s="55">
        <v>143</v>
      </c>
      <c r="G266" s="55">
        <v>82</v>
      </c>
      <c r="H266" s="55">
        <v>123</v>
      </c>
      <c r="J266">
        <v>186</v>
      </c>
      <c r="K266">
        <v>0</v>
      </c>
      <c r="L266" s="56">
        <f t="shared" si="3"/>
        <v>309</v>
      </c>
    </row>
    <row r="267" spans="2:12" ht="20.100000000000001" customHeight="1" thickBot="1" x14ac:dyDescent="0.25">
      <c r="B267" s="57" t="s">
        <v>505</v>
      </c>
      <c r="C267" s="55">
        <v>0</v>
      </c>
      <c r="D267" s="55">
        <v>10</v>
      </c>
      <c r="E267" s="55">
        <v>0</v>
      </c>
      <c r="F267" s="55">
        <v>50</v>
      </c>
      <c r="G267" s="55">
        <v>34</v>
      </c>
      <c r="H267" s="55">
        <v>71</v>
      </c>
      <c r="J267">
        <v>73</v>
      </c>
      <c r="K267">
        <v>0</v>
      </c>
      <c r="L267" s="56">
        <f t="shared" si="3"/>
        <v>144</v>
      </c>
    </row>
    <row r="268" spans="2:12" ht="20.100000000000001" customHeight="1" thickBot="1" x14ac:dyDescent="0.25">
      <c r="B268" s="57" t="s">
        <v>506</v>
      </c>
      <c r="C268" s="55">
        <v>5</v>
      </c>
      <c r="D268" s="55">
        <v>8</v>
      </c>
      <c r="E268" s="55">
        <v>3</v>
      </c>
      <c r="F268" s="55">
        <v>67</v>
      </c>
      <c r="G268" s="55">
        <v>74</v>
      </c>
      <c r="H268" s="55">
        <v>180</v>
      </c>
      <c r="J268">
        <v>120</v>
      </c>
      <c r="K268">
        <v>0</v>
      </c>
      <c r="L268" s="56">
        <f t="shared" ref="L268:L331" si="4">J268-K268+H268</f>
        <v>300</v>
      </c>
    </row>
    <row r="269" spans="2:12" ht="20.100000000000001" customHeight="1" thickBot="1" x14ac:dyDescent="0.25">
      <c r="B269" s="57" t="s">
        <v>507</v>
      </c>
      <c r="C269" s="55">
        <v>4</v>
      </c>
      <c r="D269" s="55">
        <v>8</v>
      </c>
      <c r="E269" s="55">
        <v>0</v>
      </c>
      <c r="F269" s="55">
        <v>84</v>
      </c>
      <c r="G269" s="55">
        <v>57</v>
      </c>
      <c r="H269" s="55">
        <v>128</v>
      </c>
      <c r="J269">
        <v>120</v>
      </c>
      <c r="K269">
        <v>0</v>
      </c>
      <c r="L269" s="56">
        <f t="shared" si="4"/>
        <v>248</v>
      </c>
    </row>
    <row r="270" spans="2:12" ht="20.100000000000001" customHeight="1" thickBot="1" x14ac:dyDescent="0.25">
      <c r="B270" s="57" t="s">
        <v>508</v>
      </c>
      <c r="C270" s="55">
        <v>0</v>
      </c>
      <c r="D270" s="55">
        <v>3</v>
      </c>
      <c r="E270" s="55">
        <v>0</v>
      </c>
      <c r="F270" s="55">
        <v>22</v>
      </c>
      <c r="G270" s="55">
        <v>15</v>
      </c>
      <c r="H270" s="55">
        <v>18</v>
      </c>
      <c r="J270">
        <v>29</v>
      </c>
      <c r="K270">
        <v>0</v>
      </c>
      <c r="L270" s="56">
        <f t="shared" si="4"/>
        <v>47</v>
      </c>
    </row>
    <row r="271" spans="2:12" ht="20.100000000000001" customHeight="1" thickBot="1" x14ac:dyDescent="0.25">
      <c r="B271" s="57" t="s">
        <v>509</v>
      </c>
      <c r="C271" s="55">
        <v>1</v>
      </c>
      <c r="D271" s="55">
        <v>4</v>
      </c>
      <c r="E271" s="55">
        <v>0</v>
      </c>
      <c r="F271" s="55">
        <v>8</v>
      </c>
      <c r="G271" s="55">
        <v>8</v>
      </c>
      <c r="H271" s="55">
        <v>15</v>
      </c>
      <c r="J271">
        <v>17</v>
      </c>
      <c r="K271">
        <v>0</v>
      </c>
      <c r="L271" s="56">
        <f t="shared" si="4"/>
        <v>32</v>
      </c>
    </row>
    <row r="272" spans="2:12" ht="20.100000000000001" customHeight="1" thickBot="1" x14ac:dyDescent="0.25">
      <c r="B272" s="57" t="s">
        <v>510</v>
      </c>
      <c r="C272" s="55">
        <v>1</v>
      </c>
      <c r="D272" s="55">
        <v>31</v>
      </c>
      <c r="E272" s="55">
        <v>5</v>
      </c>
      <c r="F272" s="55">
        <v>31</v>
      </c>
      <c r="G272" s="55">
        <v>31</v>
      </c>
      <c r="H272" s="55">
        <v>74</v>
      </c>
      <c r="J272">
        <v>73</v>
      </c>
      <c r="K272">
        <v>0</v>
      </c>
      <c r="L272" s="56">
        <f t="shared" si="4"/>
        <v>147</v>
      </c>
    </row>
    <row r="273" spans="2:12" ht="20.100000000000001" customHeight="1" thickBot="1" x14ac:dyDescent="0.25">
      <c r="B273" s="57" t="s">
        <v>511</v>
      </c>
      <c r="C273" s="55">
        <v>1</v>
      </c>
      <c r="D273" s="55">
        <v>39</v>
      </c>
      <c r="E273" s="55">
        <v>1</v>
      </c>
      <c r="F273" s="55">
        <v>35</v>
      </c>
      <c r="G273" s="55">
        <v>4</v>
      </c>
      <c r="H273" s="55">
        <v>44</v>
      </c>
      <c r="J273">
        <v>82</v>
      </c>
      <c r="K273">
        <v>0</v>
      </c>
      <c r="L273" s="56">
        <f t="shared" si="4"/>
        <v>126</v>
      </c>
    </row>
    <row r="274" spans="2:12" ht="20.100000000000001" customHeight="1" thickBot="1" x14ac:dyDescent="0.25">
      <c r="B274" s="57" t="s">
        <v>512</v>
      </c>
      <c r="C274" s="55">
        <v>4</v>
      </c>
      <c r="D274" s="55">
        <v>173</v>
      </c>
      <c r="E274" s="55">
        <v>12</v>
      </c>
      <c r="F274" s="55">
        <v>224</v>
      </c>
      <c r="G274" s="55">
        <v>206</v>
      </c>
      <c r="H274" s="55">
        <v>764</v>
      </c>
      <c r="J274">
        <v>644</v>
      </c>
      <c r="K274">
        <v>0</v>
      </c>
      <c r="L274" s="56">
        <f t="shared" si="4"/>
        <v>1408</v>
      </c>
    </row>
    <row r="275" spans="2:12" ht="20.100000000000001" customHeight="1" thickBot="1" x14ac:dyDescent="0.25">
      <c r="B275" s="57" t="s">
        <v>513</v>
      </c>
      <c r="C275" s="55">
        <v>0</v>
      </c>
      <c r="D275" s="55">
        <v>12</v>
      </c>
      <c r="E275" s="55">
        <v>0</v>
      </c>
      <c r="F275" s="55">
        <v>44</v>
      </c>
      <c r="G275" s="55">
        <v>9</v>
      </c>
      <c r="H275" s="55">
        <v>38</v>
      </c>
      <c r="J275">
        <v>72</v>
      </c>
      <c r="K275">
        <v>0</v>
      </c>
      <c r="L275" s="56">
        <f t="shared" si="4"/>
        <v>110</v>
      </c>
    </row>
    <row r="276" spans="2:12" ht="20.100000000000001" customHeight="1" thickBot="1" x14ac:dyDescent="0.25">
      <c r="B276" s="57" t="s">
        <v>514</v>
      </c>
      <c r="C276" s="55">
        <v>0</v>
      </c>
      <c r="D276" s="55">
        <v>5</v>
      </c>
      <c r="E276" s="55">
        <v>0</v>
      </c>
      <c r="F276" s="55">
        <v>5</v>
      </c>
      <c r="G276" s="55">
        <v>0</v>
      </c>
      <c r="H276" s="55">
        <v>8</v>
      </c>
      <c r="J276">
        <v>16</v>
      </c>
      <c r="K276">
        <v>0</v>
      </c>
      <c r="L276" s="56">
        <f t="shared" si="4"/>
        <v>24</v>
      </c>
    </row>
    <row r="277" spans="2:12" ht="20.100000000000001" customHeight="1" thickBot="1" x14ac:dyDescent="0.25">
      <c r="B277" s="57" t="s">
        <v>515</v>
      </c>
      <c r="C277" s="55">
        <v>0</v>
      </c>
      <c r="D277" s="55">
        <v>1</v>
      </c>
      <c r="E277" s="55">
        <v>0</v>
      </c>
      <c r="F277" s="55">
        <v>16</v>
      </c>
      <c r="G277" s="55">
        <v>5</v>
      </c>
      <c r="H277" s="55">
        <v>14</v>
      </c>
      <c r="J277">
        <v>22</v>
      </c>
      <c r="K277">
        <v>0</v>
      </c>
      <c r="L277" s="56">
        <f t="shared" si="4"/>
        <v>36</v>
      </c>
    </row>
    <row r="278" spans="2:12" ht="20.100000000000001" customHeight="1" thickBot="1" x14ac:dyDescent="0.25">
      <c r="B278" s="57" t="s">
        <v>516</v>
      </c>
      <c r="C278" s="55">
        <v>9</v>
      </c>
      <c r="D278" s="55">
        <v>41</v>
      </c>
      <c r="E278" s="55">
        <v>3</v>
      </c>
      <c r="F278" s="55">
        <v>166</v>
      </c>
      <c r="G278" s="55">
        <v>171</v>
      </c>
      <c r="H278" s="55">
        <v>322</v>
      </c>
      <c r="J278">
        <v>310</v>
      </c>
      <c r="K278">
        <v>0</v>
      </c>
      <c r="L278" s="56">
        <f t="shared" si="4"/>
        <v>632</v>
      </c>
    </row>
    <row r="279" spans="2:12" ht="20.100000000000001" customHeight="1" thickBot="1" x14ac:dyDescent="0.25">
      <c r="B279" s="57" t="s">
        <v>517</v>
      </c>
      <c r="C279" s="55">
        <v>4</v>
      </c>
      <c r="D279" s="55">
        <v>93</v>
      </c>
      <c r="E279" s="55">
        <v>17</v>
      </c>
      <c r="F279" s="55">
        <v>168</v>
      </c>
      <c r="G279" s="55">
        <v>176</v>
      </c>
      <c r="H279" s="55">
        <v>328</v>
      </c>
      <c r="J279">
        <v>330</v>
      </c>
      <c r="K279">
        <v>0</v>
      </c>
      <c r="L279" s="56">
        <f t="shared" si="4"/>
        <v>658</v>
      </c>
    </row>
    <row r="280" spans="2:12" ht="20.100000000000001" customHeight="1" thickBot="1" x14ac:dyDescent="0.25">
      <c r="B280" s="57" t="s">
        <v>518</v>
      </c>
      <c r="C280" s="55">
        <v>2</v>
      </c>
      <c r="D280" s="55">
        <v>25</v>
      </c>
      <c r="E280" s="55">
        <v>0</v>
      </c>
      <c r="F280" s="55">
        <v>35</v>
      </c>
      <c r="G280" s="55">
        <v>34</v>
      </c>
      <c r="H280" s="55">
        <v>206</v>
      </c>
      <c r="J280">
        <v>188</v>
      </c>
      <c r="K280">
        <v>0</v>
      </c>
      <c r="L280" s="56">
        <f t="shared" si="4"/>
        <v>394</v>
      </c>
    </row>
    <row r="281" spans="2:12" ht="20.100000000000001" customHeight="1" thickBot="1" x14ac:dyDescent="0.25">
      <c r="B281" s="57" t="s">
        <v>519</v>
      </c>
      <c r="C281" s="55">
        <v>0</v>
      </c>
      <c r="D281" s="55">
        <v>12</v>
      </c>
      <c r="E281" s="55">
        <v>0</v>
      </c>
      <c r="F281" s="55">
        <v>48</v>
      </c>
      <c r="G281" s="55">
        <v>37</v>
      </c>
      <c r="H281" s="55">
        <v>80</v>
      </c>
      <c r="J281">
        <v>68</v>
      </c>
      <c r="K281">
        <v>0</v>
      </c>
      <c r="L281" s="56">
        <f t="shared" si="4"/>
        <v>148</v>
      </c>
    </row>
    <row r="282" spans="2:12" ht="20.100000000000001" customHeight="1" thickBot="1" x14ac:dyDescent="0.25">
      <c r="B282" s="57" t="s">
        <v>520</v>
      </c>
      <c r="C282" s="55">
        <v>0</v>
      </c>
      <c r="D282" s="55">
        <v>7</v>
      </c>
      <c r="E282" s="55">
        <v>1</v>
      </c>
      <c r="F282" s="55">
        <v>14</v>
      </c>
      <c r="G282" s="55">
        <v>3</v>
      </c>
      <c r="H282" s="55">
        <v>16</v>
      </c>
      <c r="J282">
        <v>25</v>
      </c>
      <c r="K282">
        <v>0</v>
      </c>
      <c r="L282" s="56">
        <f t="shared" si="4"/>
        <v>41</v>
      </c>
    </row>
    <row r="283" spans="2:12" ht="20.100000000000001" customHeight="1" thickBot="1" x14ac:dyDescent="0.25">
      <c r="B283" s="57" t="s">
        <v>521</v>
      </c>
      <c r="C283" s="55">
        <v>5</v>
      </c>
      <c r="D283" s="55">
        <v>43</v>
      </c>
      <c r="E283" s="55">
        <v>1</v>
      </c>
      <c r="F283" s="55">
        <v>320</v>
      </c>
      <c r="G283" s="55">
        <v>178</v>
      </c>
      <c r="H283" s="55">
        <v>513</v>
      </c>
      <c r="J283">
        <v>406</v>
      </c>
      <c r="K283">
        <v>5</v>
      </c>
      <c r="L283" s="56">
        <f t="shared" si="4"/>
        <v>914</v>
      </c>
    </row>
    <row r="284" spans="2:12" ht="20.100000000000001" customHeight="1" thickBot="1" x14ac:dyDescent="0.25">
      <c r="B284" s="57" t="s">
        <v>522</v>
      </c>
      <c r="C284" s="55">
        <v>0</v>
      </c>
      <c r="D284" s="55">
        <v>34</v>
      </c>
      <c r="E284" s="55">
        <v>0</v>
      </c>
      <c r="F284" s="55">
        <v>143</v>
      </c>
      <c r="G284" s="55">
        <v>56</v>
      </c>
      <c r="H284" s="55">
        <v>105</v>
      </c>
      <c r="J284">
        <v>177</v>
      </c>
      <c r="K284">
        <v>0</v>
      </c>
      <c r="L284" s="56">
        <f t="shared" si="4"/>
        <v>282</v>
      </c>
    </row>
    <row r="285" spans="2:12" ht="20.100000000000001" customHeight="1" thickBot="1" x14ac:dyDescent="0.25">
      <c r="B285" s="57" t="s">
        <v>523</v>
      </c>
      <c r="C285" s="55">
        <v>1</v>
      </c>
      <c r="D285" s="55">
        <v>4</v>
      </c>
      <c r="E285" s="55">
        <v>3</v>
      </c>
      <c r="F285" s="55">
        <v>13</v>
      </c>
      <c r="G285" s="55">
        <v>13</v>
      </c>
      <c r="H285" s="55">
        <v>17</v>
      </c>
      <c r="J285">
        <v>23</v>
      </c>
      <c r="K285">
        <v>0</v>
      </c>
      <c r="L285" s="56">
        <f t="shared" si="4"/>
        <v>40</v>
      </c>
    </row>
    <row r="286" spans="2:12" ht="20.100000000000001" customHeight="1" thickBot="1" x14ac:dyDescent="0.25">
      <c r="B286" s="57" t="s">
        <v>524</v>
      </c>
      <c r="C286" s="55">
        <v>8</v>
      </c>
      <c r="D286" s="55">
        <v>198</v>
      </c>
      <c r="E286" s="55">
        <v>0</v>
      </c>
      <c r="F286" s="55">
        <v>154</v>
      </c>
      <c r="G286" s="55">
        <v>320</v>
      </c>
      <c r="H286" s="55">
        <v>725</v>
      </c>
      <c r="J286">
        <v>360</v>
      </c>
      <c r="K286">
        <v>0</v>
      </c>
      <c r="L286" s="56">
        <f t="shared" si="4"/>
        <v>1085</v>
      </c>
    </row>
    <row r="287" spans="2:12" ht="20.100000000000001" customHeight="1" thickBot="1" x14ac:dyDescent="0.25">
      <c r="B287" s="57" t="s">
        <v>525</v>
      </c>
      <c r="C287" s="55">
        <v>8</v>
      </c>
      <c r="D287" s="55">
        <v>70</v>
      </c>
      <c r="E287" s="55">
        <v>2</v>
      </c>
      <c r="F287" s="55">
        <v>47</v>
      </c>
      <c r="G287" s="55">
        <v>26</v>
      </c>
      <c r="H287" s="55">
        <v>57</v>
      </c>
      <c r="J287">
        <v>142</v>
      </c>
      <c r="K287">
        <v>0</v>
      </c>
      <c r="L287" s="56">
        <f t="shared" si="4"/>
        <v>199</v>
      </c>
    </row>
    <row r="288" spans="2:12" ht="20.100000000000001" customHeight="1" thickBot="1" x14ac:dyDescent="0.25">
      <c r="B288" s="57" t="s">
        <v>526</v>
      </c>
      <c r="C288" s="55">
        <v>10</v>
      </c>
      <c r="D288" s="55">
        <v>40</v>
      </c>
      <c r="E288" s="55">
        <v>122</v>
      </c>
      <c r="F288" s="55">
        <v>354</v>
      </c>
      <c r="G288" s="55">
        <v>691</v>
      </c>
      <c r="H288" s="55">
        <v>1525</v>
      </c>
      <c r="J288">
        <v>1129</v>
      </c>
      <c r="K288">
        <v>0</v>
      </c>
      <c r="L288" s="56">
        <f t="shared" si="4"/>
        <v>2654</v>
      </c>
    </row>
    <row r="289" spans="2:12" ht="20.100000000000001" customHeight="1" thickBot="1" x14ac:dyDescent="0.25">
      <c r="B289" s="57" t="s">
        <v>527</v>
      </c>
      <c r="C289" s="55">
        <v>18</v>
      </c>
      <c r="D289" s="55">
        <v>137</v>
      </c>
      <c r="E289" s="55">
        <v>18</v>
      </c>
      <c r="F289" s="55">
        <v>448</v>
      </c>
      <c r="G289" s="55">
        <v>103</v>
      </c>
      <c r="H289" s="55">
        <v>512</v>
      </c>
      <c r="J289">
        <v>801</v>
      </c>
      <c r="K289">
        <v>0</v>
      </c>
      <c r="L289" s="56">
        <f t="shared" si="4"/>
        <v>1313</v>
      </c>
    </row>
    <row r="290" spans="2:12" ht="20.100000000000001" customHeight="1" thickBot="1" x14ac:dyDescent="0.25">
      <c r="B290" s="57" t="s">
        <v>528</v>
      </c>
      <c r="C290" s="55">
        <v>4</v>
      </c>
      <c r="D290" s="55">
        <v>38</v>
      </c>
      <c r="E290" s="55">
        <v>3</v>
      </c>
      <c r="F290" s="55">
        <v>98</v>
      </c>
      <c r="G290" s="55">
        <v>43</v>
      </c>
      <c r="H290" s="55">
        <v>175</v>
      </c>
      <c r="J290">
        <v>165</v>
      </c>
      <c r="K290">
        <v>0</v>
      </c>
      <c r="L290" s="56">
        <f t="shared" si="4"/>
        <v>340</v>
      </c>
    </row>
    <row r="291" spans="2:12" ht="20.100000000000001" customHeight="1" thickBot="1" x14ac:dyDescent="0.25">
      <c r="B291" s="57" t="s">
        <v>529</v>
      </c>
      <c r="C291" s="55">
        <v>2</v>
      </c>
      <c r="D291" s="55">
        <v>25</v>
      </c>
      <c r="E291" s="55">
        <v>14</v>
      </c>
      <c r="F291" s="55">
        <v>56</v>
      </c>
      <c r="G291" s="55">
        <v>57</v>
      </c>
      <c r="H291" s="55">
        <v>185</v>
      </c>
      <c r="J291">
        <v>119</v>
      </c>
      <c r="K291">
        <v>0</v>
      </c>
      <c r="L291" s="56">
        <f t="shared" si="4"/>
        <v>304</v>
      </c>
    </row>
    <row r="292" spans="2:12" ht="20.100000000000001" customHeight="1" thickBot="1" x14ac:dyDescent="0.25">
      <c r="B292" s="57" t="s">
        <v>530</v>
      </c>
      <c r="C292" s="55">
        <v>0</v>
      </c>
      <c r="D292" s="55">
        <v>16</v>
      </c>
      <c r="E292" s="55">
        <v>0</v>
      </c>
      <c r="F292" s="55">
        <v>53</v>
      </c>
      <c r="G292" s="55">
        <v>33</v>
      </c>
      <c r="H292" s="55">
        <v>122</v>
      </c>
      <c r="J292">
        <v>102</v>
      </c>
      <c r="K292">
        <v>0</v>
      </c>
      <c r="L292" s="56">
        <f t="shared" si="4"/>
        <v>224</v>
      </c>
    </row>
    <row r="293" spans="2:12" ht="20.100000000000001" customHeight="1" thickBot="1" x14ac:dyDescent="0.25">
      <c r="B293" s="57" t="s">
        <v>531</v>
      </c>
      <c r="C293" s="55">
        <v>18</v>
      </c>
      <c r="D293" s="55">
        <v>213</v>
      </c>
      <c r="E293" s="55">
        <v>16</v>
      </c>
      <c r="F293" s="55">
        <v>179</v>
      </c>
      <c r="G293" s="55">
        <v>537</v>
      </c>
      <c r="H293" s="55">
        <v>936</v>
      </c>
      <c r="J293">
        <v>677</v>
      </c>
      <c r="K293">
        <v>0</v>
      </c>
      <c r="L293" s="56">
        <f t="shared" si="4"/>
        <v>1613</v>
      </c>
    </row>
    <row r="294" spans="2:12" ht="20.100000000000001" customHeight="1" thickBot="1" x14ac:dyDescent="0.25">
      <c r="B294" s="57" t="s">
        <v>532</v>
      </c>
      <c r="C294" s="55">
        <v>14</v>
      </c>
      <c r="D294" s="55">
        <v>57</v>
      </c>
      <c r="E294" s="55">
        <v>2</v>
      </c>
      <c r="F294" s="55">
        <v>179</v>
      </c>
      <c r="G294" s="55">
        <v>107</v>
      </c>
      <c r="H294" s="55">
        <v>450</v>
      </c>
      <c r="J294">
        <v>465</v>
      </c>
      <c r="K294">
        <v>0</v>
      </c>
      <c r="L294" s="56">
        <f t="shared" si="4"/>
        <v>915</v>
      </c>
    </row>
    <row r="295" spans="2:12" ht="20.100000000000001" customHeight="1" thickBot="1" x14ac:dyDescent="0.25">
      <c r="B295" s="57" t="s">
        <v>533</v>
      </c>
      <c r="C295" s="55">
        <v>4</v>
      </c>
      <c r="D295" s="55">
        <v>55</v>
      </c>
      <c r="E295" s="55">
        <v>11</v>
      </c>
      <c r="F295" s="55">
        <v>83</v>
      </c>
      <c r="G295" s="55">
        <v>61</v>
      </c>
      <c r="H295" s="55">
        <v>227</v>
      </c>
      <c r="J295">
        <v>276</v>
      </c>
      <c r="K295">
        <v>0</v>
      </c>
      <c r="L295" s="56">
        <f t="shared" si="4"/>
        <v>503</v>
      </c>
    </row>
    <row r="296" spans="2:12" ht="20.100000000000001" customHeight="1" thickBot="1" x14ac:dyDescent="0.25">
      <c r="B296" s="57" t="s">
        <v>534</v>
      </c>
      <c r="C296" s="55">
        <v>4</v>
      </c>
      <c r="D296" s="55">
        <v>41</v>
      </c>
      <c r="E296" s="55">
        <v>23</v>
      </c>
      <c r="F296" s="55">
        <v>64</v>
      </c>
      <c r="G296" s="55">
        <v>37</v>
      </c>
      <c r="H296" s="55">
        <v>143</v>
      </c>
      <c r="J296">
        <v>160</v>
      </c>
      <c r="K296">
        <v>0</v>
      </c>
      <c r="L296" s="56">
        <f t="shared" si="4"/>
        <v>303</v>
      </c>
    </row>
    <row r="297" spans="2:12" ht="20.100000000000001" customHeight="1" thickBot="1" x14ac:dyDescent="0.25">
      <c r="B297" s="57" t="s">
        <v>535</v>
      </c>
      <c r="C297" s="55">
        <v>1</v>
      </c>
      <c r="D297" s="55">
        <v>11</v>
      </c>
      <c r="E297" s="55">
        <v>0</v>
      </c>
      <c r="F297" s="55">
        <v>30</v>
      </c>
      <c r="G297" s="55">
        <v>8</v>
      </c>
      <c r="H297" s="55">
        <v>23</v>
      </c>
      <c r="J297">
        <v>45</v>
      </c>
      <c r="K297">
        <v>0</v>
      </c>
      <c r="L297" s="56">
        <f t="shared" si="4"/>
        <v>68</v>
      </c>
    </row>
    <row r="298" spans="2:12" ht="20.100000000000001" customHeight="1" thickBot="1" x14ac:dyDescent="0.25">
      <c r="B298" s="57" t="s">
        <v>536</v>
      </c>
      <c r="C298" s="55">
        <v>10</v>
      </c>
      <c r="D298" s="55">
        <v>162</v>
      </c>
      <c r="E298" s="55">
        <v>15</v>
      </c>
      <c r="F298" s="55">
        <v>222</v>
      </c>
      <c r="G298" s="55">
        <v>139</v>
      </c>
      <c r="H298" s="55">
        <v>302</v>
      </c>
      <c r="J298">
        <v>425</v>
      </c>
      <c r="K298">
        <v>0</v>
      </c>
      <c r="L298" s="56">
        <f t="shared" si="4"/>
        <v>727</v>
      </c>
    </row>
    <row r="299" spans="2:12" ht="20.100000000000001" customHeight="1" thickBot="1" x14ac:dyDescent="0.25">
      <c r="B299" s="57" t="s">
        <v>537</v>
      </c>
      <c r="C299" s="55">
        <v>4</v>
      </c>
      <c r="D299" s="55">
        <v>135</v>
      </c>
      <c r="E299" s="55">
        <v>39</v>
      </c>
      <c r="F299" s="55">
        <v>248</v>
      </c>
      <c r="G299" s="55">
        <v>245</v>
      </c>
      <c r="H299" s="55">
        <v>598</v>
      </c>
      <c r="J299">
        <v>484</v>
      </c>
      <c r="K299">
        <v>0</v>
      </c>
      <c r="L299" s="56">
        <f t="shared" si="4"/>
        <v>1082</v>
      </c>
    </row>
    <row r="300" spans="2:12" ht="20.100000000000001" customHeight="1" thickBot="1" x14ac:dyDescent="0.25">
      <c r="B300" s="57" t="s">
        <v>538</v>
      </c>
      <c r="C300" s="55">
        <v>0</v>
      </c>
      <c r="D300" s="55">
        <v>0</v>
      </c>
      <c r="E300" s="55">
        <v>0</v>
      </c>
      <c r="F300" s="55">
        <v>0</v>
      </c>
      <c r="G300" s="55">
        <v>4</v>
      </c>
      <c r="H300" s="55">
        <v>0</v>
      </c>
      <c r="J300">
        <v>0</v>
      </c>
      <c r="K300">
        <v>0</v>
      </c>
      <c r="L300" s="56">
        <f t="shared" si="4"/>
        <v>0</v>
      </c>
    </row>
    <row r="301" spans="2:12" ht="20.100000000000001" customHeight="1" thickBot="1" x14ac:dyDescent="0.25">
      <c r="B301" s="57" t="s">
        <v>539</v>
      </c>
      <c r="C301" s="55">
        <v>4</v>
      </c>
      <c r="D301" s="55">
        <v>103</v>
      </c>
      <c r="E301" s="55">
        <v>0</v>
      </c>
      <c r="F301" s="55">
        <v>16</v>
      </c>
      <c r="G301" s="55">
        <v>16</v>
      </c>
      <c r="H301" s="55">
        <v>48</v>
      </c>
      <c r="J301">
        <v>134</v>
      </c>
      <c r="K301">
        <v>0</v>
      </c>
      <c r="L301" s="56">
        <f t="shared" si="4"/>
        <v>182</v>
      </c>
    </row>
    <row r="302" spans="2:12" ht="20.100000000000001" customHeight="1" thickBot="1" x14ac:dyDescent="0.25">
      <c r="B302" s="57" t="s">
        <v>540</v>
      </c>
      <c r="C302" s="55">
        <v>0</v>
      </c>
      <c r="D302" s="55">
        <v>0</v>
      </c>
      <c r="E302" s="55">
        <v>0</v>
      </c>
      <c r="F302" s="55">
        <v>2</v>
      </c>
      <c r="G302" s="55">
        <v>5</v>
      </c>
      <c r="H302" s="55">
        <v>2</v>
      </c>
      <c r="J302">
        <v>2</v>
      </c>
      <c r="K302">
        <v>0</v>
      </c>
      <c r="L302" s="56">
        <f t="shared" si="4"/>
        <v>4</v>
      </c>
    </row>
    <row r="303" spans="2:12" ht="20.100000000000001" customHeight="1" thickBot="1" x14ac:dyDescent="0.25">
      <c r="B303" s="57" t="s">
        <v>541</v>
      </c>
      <c r="C303" s="55">
        <v>8</v>
      </c>
      <c r="D303" s="55">
        <v>150</v>
      </c>
      <c r="E303" s="55">
        <v>11</v>
      </c>
      <c r="F303" s="55">
        <v>194</v>
      </c>
      <c r="G303" s="55">
        <v>28</v>
      </c>
      <c r="H303" s="55">
        <v>799</v>
      </c>
      <c r="J303">
        <v>894</v>
      </c>
      <c r="K303">
        <v>0</v>
      </c>
      <c r="L303" s="56">
        <f t="shared" si="4"/>
        <v>1693</v>
      </c>
    </row>
    <row r="304" spans="2:12" ht="20.100000000000001" customHeight="1" thickBot="1" x14ac:dyDescent="0.25">
      <c r="B304" s="57" t="s">
        <v>542</v>
      </c>
      <c r="C304" s="55">
        <v>9</v>
      </c>
      <c r="D304" s="55">
        <v>52</v>
      </c>
      <c r="E304" s="55">
        <v>19</v>
      </c>
      <c r="F304" s="55">
        <v>248</v>
      </c>
      <c r="G304" s="55">
        <v>64</v>
      </c>
      <c r="H304" s="55">
        <v>397</v>
      </c>
      <c r="J304">
        <v>457</v>
      </c>
      <c r="K304">
        <v>0</v>
      </c>
      <c r="L304" s="56">
        <f t="shared" si="4"/>
        <v>854</v>
      </c>
    </row>
    <row r="305" spans="2:12" ht="20.100000000000001" customHeight="1" thickBot="1" x14ac:dyDescent="0.25">
      <c r="B305" s="57" t="s">
        <v>543</v>
      </c>
      <c r="C305" s="55">
        <v>11</v>
      </c>
      <c r="D305" s="55">
        <v>173</v>
      </c>
      <c r="E305" s="55">
        <v>4</v>
      </c>
      <c r="F305" s="55">
        <v>290</v>
      </c>
      <c r="G305" s="55">
        <v>65</v>
      </c>
      <c r="H305" s="55">
        <v>104</v>
      </c>
      <c r="J305">
        <v>478</v>
      </c>
      <c r="K305">
        <v>0</v>
      </c>
      <c r="L305" s="56">
        <f t="shared" si="4"/>
        <v>582</v>
      </c>
    </row>
    <row r="306" spans="2:12" ht="20.100000000000001" customHeight="1" thickBot="1" x14ac:dyDescent="0.25">
      <c r="B306" s="57" t="s">
        <v>544</v>
      </c>
      <c r="C306" s="55">
        <v>4</v>
      </c>
      <c r="D306" s="55">
        <v>37</v>
      </c>
      <c r="E306" s="55">
        <v>2</v>
      </c>
      <c r="F306" s="55">
        <v>28</v>
      </c>
      <c r="G306" s="55">
        <v>19</v>
      </c>
      <c r="H306" s="55">
        <v>126</v>
      </c>
      <c r="J306">
        <v>99</v>
      </c>
      <c r="K306">
        <v>0</v>
      </c>
      <c r="L306" s="56">
        <f t="shared" si="4"/>
        <v>225</v>
      </c>
    </row>
    <row r="307" spans="2:12" ht="20.100000000000001" customHeight="1" thickBot="1" x14ac:dyDescent="0.25">
      <c r="B307" s="57" t="s">
        <v>545</v>
      </c>
      <c r="C307" s="55">
        <v>16</v>
      </c>
      <c r="D307" s="55">
        <v>57</v>
      </c>
      <c r="E307" s="55">
        <v>8</v>
      </c>
      <c r="F307" s="55">
        <v>268</v>
      </c>
      <c r="G307" s="55">
        <v>57</v>
      </c>
      <c r="H307" s="55">
        <v>289</v>
      </c>
      <c r="J307">
        <v>413</v>
      </c>
      <c r="K307">
        <v>0</v>
      </c>
      <c r="L307" s="56">
        <f t="shared" si="4"/>
        <v>702</v>
      </c>
    </row>
    <row r="308" spans="2:12" ht="20.100000000000001" customHeight="1" thickBot="1" x14ac:dyDescent="0.25">
      <c r="B308" s="57" t="s">
        <v>546</v>
      </c>
      <c r="C308" s="55">
        <v>14</v>
      </c>
      <c r="D308" s="55">
        <v>117</v>
      </c>
      <c r="E308" s="55">
        <v>26</v>
      </c>
      <c r="F308" s="55">
        <v>300</v>
      </c>
      <c r="G308" s="55">
        <v>61</v>
      </c>
      <c r="H308" s="55">
        <v>471</v>
      </c>
      <c r="J308">
        <v>560</v>
      </c>
      <c r="K308">
        <v>0</v>
      </c>
      <c r="L308" s="56">
        <f t="shared" si="4"/>
        <v>1031</v>
      </c>
    </row>
    <row r="309" spans="2:12" ht="20.100000000000001" customHeight="1" thickBot="1" x14ac:dyDescent="0.25">
      <c r="B309" s="57" t="s">
        <v>547</v>
      </c>
      <c r="C309" s="55">
        <v>72</v>
      </c>
      <c r="D309" s="55">
        <v>197</v>
      </c>
      <c r="E309" s="55">
        <v>320</v>
      </c>
      <c r="F309" s="55">
        <v>1112</v>
      </c>
      <c r="G309" s="55">
        <v>693</v>
      </c>
      <c r="H309" s="55">
        <v>4344</v>
      </c>
      <c r="J309">
        <v>4093</v>
      </c>
      <c r="K309">
        <v>0</v>
      </c>
      <c r="L309" s="56">
        <f t="shared" si="4"/>
        <v>8437</v>
      </c>
    </row>
    <row r="310" spans="2:12" ht="20.100000000000001" customHeight="1" thickBot="1" x14ac:dyDescent="0.25">
      <c r="B310" s="57" t="s">
        <v>548</v>
      </c>
      <c r="C310" s="55">
        <v>5</v>
      </c>
      <c r="D310" s="55">
        <v>31</v>
      </c>
      <c r="E310" s="55">
        <v>15</v>
      </c>
      <c r="F310" s="55">
        <v>137</v>
      </c>
      <c r="G310" s="55">
        <v>74</v>
      </c>
      <c r="H310" s="55">
        <v>240</v>
      </c>
      <c r="J310">
        <v>244</v>
      </c>
      <c r="K310">
        <v>0</v>
      </c>
      <c r="L310" s="56">
        <f t="shared" si="4"/>
        <v>484</v>
      </c>
    </row>
    <row r="311" spans="2:12" ht="20.100000000000001" customHeight="1" thickBot="1" x14ac:dyDescent="0.25">
      <c r="B311" s="57" t="s">
        <v>549</v>
      </c>
      <c r="C311" s="55">
        <v>49</v>
      </c>
      <c r="D311" s="55">
        <v>108</v>
      </c>
      <c r="E311" s="55">
        <v>0</v>
      </c>
      <c r="F311" s="55">
        <v>40</v>
      </c>
      <c r="G311" s="55">
        <v>5</v>
      </c>
      <c r="H311" s="55">
        <v>45</v>
      </c>
      <c r="J311">
        <v>217</v>
      </c>
      <c r="K311">
        <v>0</v>
      </c>
      <c r="L311" s="56">
        <f t="shared" si="4"/>
        <v>262</v>
      </c>
    </row>
    <row r="312" spans="2:12" ht="20.100000000000001" customHeight="1" thickBot="1" x14ac:dyDescent="0.25">
      <c r="B312" s="57" t="s">
        <v>550</v>
      </c>
      <c r="C312" s="55">
        <v>3</v>
      </c>
      <c r="D312" s="55">
        <v>52</v>
      </c>
      <c r="E312" s="55">
        <v>17</v>
      </c>
      <c r="F312" s="55">
        <v>81</v>
      </c>
      <c r="G312" s="55">
        <v>50</v>
      </c>
      <c r="H312" s="55">
        <v>297</v>
      </c>
      <c r="J312">
        <v>216</v>
      </c>
      <c r="K312">
        <v>0</v>
      </c>
      <c r="L312" s="56">
        <f t="shared" si="4"/>
        <v>513</v>
      </c>
    </row>
    <row r="313" spans="2:12" ht="20.100000000000001" customHeight="1" thickBot="1" x14ac:dyDescent="0.25">
      <c r="B313" s="57" t="s">
        <v>551</v>
      </c>
      <c r="C313" s="55">
        <v>9</v>
      </c>
      <c r="D313" s="55">
        <v>35</v>
      </c>
      <c r="E313" s="55">
        <v>0</v>
      </c>
      <c r="F313" s="55">
        <v>78</v>
      </c>
      <c r="G313" s="55">
        <v>34</v>
      </c>
      <c r="H313" s="55">
        <v>78</v>
      </c>
      <c r="J313">
        <v>130</v>
      </c>
      <c r="K313">
        <v>0</v>
      </c>
      <c r="L313" s="56">
        <f t="shared" si="4"/>
        <v>208</v>
      </c>
    </row>
    <row r="314" spans="2:12" ht="20.100000000000001" customHeight="1" thickBot="1" x14ac:dyDescent="0.25">
      <c r="B314" s="57" t="s">
        <v>552</v>
      </c>
      <c r="C314" s="55">
        <v>14</v>
      </c>
      <c r="D314" s="55">
        <v>77</v>
      </c>
      <c r="E314" s="55">
        <v>13</v>
      </c>
      <c r="F314" s="55">
        <v>125</v>
      </c>
      <c r="G314" s="55">
        <v>71</v>
      </c>
      <c r="H314" s="55">
        <v>213</v>
      </c>
      <c r="J314">
        <v>289</v>
      </c>
      <c r="K314">
        <v>0</v>
      </c>
      <c r="L314" s="56">
        <f t="shared" si="4"/>
        <v>502</v>
      </c>
    </row>
    <row r="315" spans="2:12" ht="20.100000000000001" customHeight="1" thickBot="1" x14ac:dyDescent="0.25">
      <c r="B315" s="57" t="s">
        <v>553</v>
      </c>
      <c r="C315" s="55">
        <v>8</v>
      </c>
      <c r="D315" s="55">
        <v>52</v>
      </c>
      <c r="E315" s="55">
        <v>17</v>
      </c>
      <c r="F315" s="55">
        <v>64</v>
      </c>
      <c r="G315" s="55">
        <v>32</v>
      </c>
      <c r="H315" s="55">
        <v>163</v>
      </c>
      <c r="J315">
        <v>191</v>
      </c>
      <c r="K315">
        <v>0</v>
      </c>
      <c r="L315" s="56">
        <f t="shared" si="4"/>
        <v>354</v>
      </c>
    </row>
    <row r="316" spans="2:12" ht="20.100000000000001" customHeight="1" thickBot="1" x14ac:dyDescent="0.25">
      <c r="B316" s="57" t="s">
        <v>554</v>
      </c>
      <c r="C316" s="55">
        <v>7</v>
      </c>
      <c r="D316" s="55">
        <v>17</v>
      </c>
      <c r="E316" s="55">
        <v>3</v>
      </c>
      <c r="F316" s="55">
        <v>91</v>
      </c>
      <c r="G316" s="55">
        <v>58</v>
      </c>
      <c r="H316" s="55">
        <v>141</v>
      </c>
      <c r="J316">
        <v>161</v>
      </c>
      <c r="K316">
        <v>0</v>
      </c>
      <c r="L316" s="56">
        <f t="shared" si="4"/>
        <v>302</v>
      </c>
    </row>
    <row r="317" spans="2:12" ht="20.100000000000001" customHeight="1" thickBot="1" x14ac:dyDescent="0.25">
      <c r="B317" s="57" t="s">
        <v>555</v>
      </c>
      <c r="C317" s="55">
        <v>10</v>
      </c>
      <c r="D317" s="55">
        <v>80</v>
      </c>
      <c r="E317" s="55">
        <v>17</v>
      </c>
      <c r="F317" s="55">
        <v>210</v>
      </c>
      <c r="G317" s="55">
        <v>112</v>
      </c>
      <c r="H317" s="55">
        <v>488</v>
      </c>
      <c r="J317">
        <v>385</v>
      </c>
      <c r="K317">
        <v>0</v>
      </c>
      <c r="L317" s="56">
        <f t="shared" si="4"/>
        <v>873</v>
      </c>
    </row>
    <row r="318" spans="2:12" ht="20.100000000000001" customHeight="1" thickBot="1" x14ac:dyDescent="0.25">
      <c r="B318" s="57" t="s">
        <v>556</v>
      </c>
      <c r="C318" s="55">
        <v>10</v>
      </c>
      <c r="D318" s="55">
        <v>35</v>
      </c>
      <c r="E318" s="55">
        <v>8</v>
      </c>
      <c r="F318" s="55">
        <v>27</v>
      </c>
      <c r="G318" s="55">
        <v>6</v>
      </c>
      <c r="H318" s="55">
        <v>70</v>
      </c>
      <c r="J318">
        <v>97</v>
      </c>
      <c r="K318">
        <v>0</v>
      </c>
      <c r="L318" s="56">
        <f t="shared" si="4"/>
        <v>167</v>
      </c>
    </row>
    <row r="319" spans="2:12" ht="20.100000000000001" customHeight="1" thickBot="1" x14ac:dyDescent="0.25">
      <c r="B319" s="57" t="s">
        <v>557</v>
      </c>
      <c r="C319" s="55">
        <v>1</v>
      </c>
      <c r="D319" s="55">
        <v>15</v>
      </c>
      <c r="E319" s="55">
        <v>5</v>
      </c>
      <c r="F319" s="55">
        <v>120</v>
      </c>
      <c r="G319" s="55">
        <v>43</v>
      </c>
      <c r="H319" s="55">
        <v>89</v>
      </c>
      <c r="J319">
        <v>164</v>
      </c>
      <c r="K319">
        <v>0</v>
      </c>
      <c r="L319" s="56">
        <f t="shared" si="4"/>
        <v>253</v>
      </c>
    </row>
    <row r="320" spans="2:12" ht="20.100000000000001" customHeight="1" thickBot="1" x14ac:dyDescent="0.25">
      <c r="B320" s="57" t="s">
        <v>558</v>
      </c>
      <c r="C320" s="55">
        <v>12</v>
      </c>
      <c r="D320" s="55">
        <v>15</v>
      </c>
      <c r="E320" s="55">
        <v>1</v>
      </c>
      <c r="F320" s="55">
        <v>56</v>
      </c>
      <c r="G320" s="55">
        <v>31</v>
      </c>
      <c r="H320" s="55">
        <v>66</v>
      </c>
      <c r="J320">
        <v>110</v>
      </c>
      <c r="K320">
        <v>0</v>
      </c>
      <c r="L320" s="56">
        <f t="shared" si="4"/>
        <v>176</v>
      </c>
    </row>
    <row r="321" spans="2:12" ht="20.100000000000001" customHeight="1" thickBot="1" x14ac:dyDescent="0.25">
      <c r="B321" s="57" t="s">
        <v>559</v>
      </c>
      <c r="C321" s="55">
        <v>3</v>
      </c>
      <c r="D321" s="55">
        <v>20</v>
      </c>
      <c r="E321" s="55">
        <v>0</v>
      </c>
      <c r="F321" s="55">
        <v>49</v>
      </c>
      <c r="G321" s="55">
        <v>13</v>
      </c>
      <c r="H321" s="55">
        <v>37</v>
      </c>
      <c r="J321">
        <v>100</v>
      </c>
      <c r="K321">
        <v>0</v>
      </c>
      <c r="L321" s="56">
        <f t="shared" si="4"/>
        <v>137</v>
      </c>
    </row>
    <row r="322" spans="2:12" ht="20.100000000000001" customHeight="1" thickBot="1" x14ac:dyDescent="0.25">
      <c r="B322" s="57" t="s">
        <v>560</v>
      </c>
      <c r="C322" s="55">
        <v>3</v>
      </c>
      <c r="D322" s="55">
        <v>11</v>
      </c>
      <c r="E322" s="55">
        <v>0</v>
      </c>
      <c r="F322" s="55">
        <v>40</v>
      </c>
      <c r="G322" s="55">
        <v>12</v>
      </c>
      <c r="H322" s="55">
        <v>47</v>
      </c>
      <c r="J322">
        <v>67</v>
      </c>
      <c r="K322">
        <v>0</v>
      </c>
      <c r="L322" s="56">
        <f t="shared" si="4"/>
        <v>114</v>
      </c>
    </row>
    <row r="323" spans="2:12" ht="20.100000000000001" customHeight="1" thickBot="1" x14ac:dyDescent="0.25">
      <c r="B323" s="57" t="s">
        <v>561</v>
      </c>
      <c r="C323" s="55">
        <v>1</v>
      </c>
      <c r="D323" s="55">
        <v>1</v>
      </c>
      <c r="E323" s="55">
        <v>2</v>
      </c>
      <c r="F323" s="55">
        <v>66</v>
      </c>
      <c r="G323" s="55">
        <v>42</v>
      </c>
      <c r="H323" s="55">
        <v>65</v>
      </c>
      <c r="J323">
        <v>75</v>
      </c>
      <c r="K323">
        <v>0</v>
      </c>
      <c r="L323" s="56">
        <f t="shared" si="4"/>
        <v>140</v>
      </c>
    </row>
    <row r="324" spans="2:12" ht="20.100000000000001" customHeight="1" thickBot="1" x14ac:dyDescent="0.25">
      <c r="B324" s="57" t="s">
        <v>562</v>
      </c>
      <c r="C324" s="55">
        <v>0</v>
      </c>
      <c r="D324" s="55">
        <v>6</v>
      </c>
      <c r="E324" s="55">
        <v>0</v>
      </c>
      <c r="F324" s="55">
        <v>12</v>
      </c>
      <c r="G324" s="55">
        <v>6</v>
      </c>
      <c r="H324" s="55">
        <v>11</v>
      </c>
      <c r="J324">
        <v>20</v>
      </c>
      <c r="K324">
        <v>0</v>
      </c>
      <c r="L324" s="56">
        <f t="shared" si="4"/>
        <v>31</v>
      </c>
    </row>
    <row r="325" spans="2:12" ht="20.100000000000001" customHeight="1" thickBot="1" x14ac:dyDescent="0.25">
      <c r="B325" s="57" t="s">
        <v>563</v>
      </c>
      <c r="C325" s="55">
        <v>7</v>
      </c>
      <c r="D325" s="55">
        <v>38</v>
      </c>
      <c r="E325" s="55">
        <v>0</v>
      </c>
      <c r="F325" s="55">
        <v>65</v>
      </c>
      <c r="G325" s="55">
        <v>60</v>
      </c>
      <c r="H325" s="55">
        <v>121</v>
      </c>
      <c r="J325">
        <v>118</v>
      </c>
      <c r="K325">
        <v>0</v>
      </c>
      <c r="L325" s="56">
        <f t="shared" si="4"/>
        <v>239</v>
      </c>
    </row>
    <row r="326" spans="2:12" ht="20.100000000000001" customHeight="1" thickBot="1" x14ac:dyDescent="0.25">
      <c r="B326" s="57" t="s">
        <v>564</v>
      </c>
      <c r="C326" s="55">
        <v>6</v>
      </c>
      <c r="D326" s="55">
        <v>182</v>
      </c>
      <c r="E326" s="55">
        <v>67</v>
      </c>
      <c r="F326" s="55">
        <v>193</v>
      </c>
      <c r="G326" s="55">
        <v>52</v>
      </c>
      <c r="H326" s="55">
        <v>282</v>
      </c>
      <c r="J326">
        <v>524</v>
      </c>
      <c r="K326">
        <v>0</v>
      </c>
      <c r="L326" s="56">
        <f t="shared" si="4"/>
        <v>806</v>
      </c>
    </row>
    <row r="327" spans="2:12" ht="20.100000000000001" customHeight="1" thickBot="1" x14ac:dyDescent="0.25">
      <c r="B327" s="57" t="s">
        <v>565</v>
      </c>
      <c r="C327" s="55">
        <v>1</v>
      </c>
      <c r="D327" s="55">
        <v>16</v>
      </c>
      <c r="E327" s="55">
        <v>0</v>
      </c>
      <c r="F327" s="55">
        <v>9</v>
      </c>
      <c r="G327" s="55">
        <v>6</v>
      </c>
      <c r="H327" s="55">
        <v>0</v>
      </c>
      <c r="J327">
        <v>26</v>
      </c>
      <c r="K327">
        <v>0</v>
      </c>
      <c r="L327" s="56">
        <f t="shared" si="4"/>
        <v>26</v>
      </c>
    </row>
    <row r="328" spans="2:12" ht="20.100000000000001" customHeight="1" thickBot="1" x14ac:dyDescent="0.25">
      <c r="B328" s="57" t="s">
        <v>566</v>
      </c>
      <c r="C328" s="55">
        <v>0</v>
      </c>
      <c r="D328" s="55">
        <v>11</v>
      </c>
      <c r="E328" s="55">
        <v>0</v>
      </c>
      <c r="F328" s="55">
        <v>19</v>
      </c>
      <c r="G328" s="55">
        <v>2</v>
      </c>
      <c r="H328" s="55">
        <v>19</v>
      </c>
      <c r="J328">
        <v>38</v>
      </c>
      <c r="K328">
        <v>0</v>
      </c>
      <c r="L328" s="56">
        <f t="shared" si="4"/>
        <v>57</v>
      </c>
    </row>
    <row r="329" spans="2:12" ht="20.100000000000001" customHeight="1" thickBot="1" x14ac:dyDescent="0.25">
      <c r="B329" s="57" t="s">
        <v>567</v>
      </c>
      <c r="C329" s="55">
        <v>0</v>
      </c>
      <c r="D329" s="55">
        <v>6</v>
      </c>
      <c r="E329" s="55">
        <v>0</v>
      </c>
      <c r="F329" s="55">
        <v>18</v>
      </c>
      <c r="G329" s="55">
        <v>0</v>
      </c>
      <c r="H329" s="55">
        <v>13</v>
      </c>
      <c r="J329">
        <v>25</v>
      </c>
      <c r="K329">
        <v>0</v>
      </c>
      <c r="L329" s="56">
        <f t="shared" si="4"/>
        <v>38</v>
      </c>
    </row>
    <row r="330" spans="2:12" ht="20.100000000000001" customHeight="1" thickBot="1" x14ac:dyDescent="0.25">
      <c r="B330" s="57" t="s">
        <v>568</v>
      </c>
      <c r="C330" s="55">
        <v>0</v>
      </c>
      <c r="D330" s="55">
        <v>2</v>
      </c>
      <c r="E330" s="55">
        <v>0</v>
      </c>
      <c r="F330" s="55">
        <v>2</v>
      </c>
      <c r="G330" s="55">
        <v>0</v>
      </c>
      <c r="H330" s="55">
        <v>2</v>
      </c>
      <c r="J330">
        <v>4</v>
      </c>
      <c r="K330">
        <v>0</v>
      </c>
      <c r="L330" s="56">
        <f t="shared" si="4"/>
        <v>6</v>
      </c>
    </row>
    <row r="331" spans="2:12" ht="20.100000000000001" customHeight="1" thickBot="1" x14ac:dyDescent="0.25">
      <c r="B331" s="57" t="s">
        <v>569</v>
      </c>
      <c r="C331" s="55">
        <v>1</v>
      </c>
      <c r="D331" s="55">
        <v>9</v>
      </c>
      <c r="E331" s="55">
        <v>0</v>
      </c>
      <c r="F331" s="55">
        <v>11</v>
      </c>
      <c r="G331" s="55">
        <v>8</v>
      </c>
      <c r="H331" s="55">
        <v>17</v>
      </c>
      <c r="J331">
        <v>22</v>
      </c>
      <c r="K331">
        <v>0</v>
      </c>
      <c r="L331" s="56">
        <f t="shared" si="4"/>
        <v>39</v>
      </c>
    </row>
    <row r="332" spans="2:12" ht="20.100000000000001" customHeight="1" thickBot="1" x14ac:dyDescent="0.25">
      <c r="B332" s="57" t="s">
        <v>570</v>
      </c>
      <c r="C332" s="55">
        <v>0</v>
      </c>
      <c r="D332" s="55">
        <v>2</v>
      </c>
      <c r="E332" s="55">
        <v>1</v>
      </c>
      <c r="F332" s="55">
        <v>30</v>
      </c>
      <c r="G332" s="55">
        <v>23</v>
      </c>
      <c r="H332" s="55">
        <v>73</v>
      </c>
      <c r="J332">
        <v>44</v>
      </c>
      <c r="K332">
        <v>0</v>
      </c>
      <c r="L332" s="56">
        <f t="shared" ref="L332:L395" si="5">J332-K332+H332</f>
        <v>117</v>
      </c>
    </row>
    <row r="333" spans="2:12" ht="20.100000000000001" customHeight="1" thickBot="1" x14ac:dyDescent="0.25">
      <c r="B333" s="57" t="s">
        <v>571</v>
      </c>
      <c r="C333" s="55">
        <v>0</v>
      </c>
      <c r="D333" s="55">
        <v>2</v>
      </c>
      <c r="E333" s="55">
        <v>0</v>
      </c>
      <c r="F333" s="55">
        <v>7</v>
      </c>
      <c r="G333" s="55">
        <v>0</v>
      </c>
      <c r="H333" s="55">
        <v>8</v>
      </c>
      <c r="J333">
        <v>10</v>
      </c>
      <c r="K333">
        <v>0</v>
      </c>
      <c r="L333" s="56">
        <f t="shared" si="5"/>
        <v>18</v>
      </c>
    </row>
    <row r="334" spans="2:12" ht="20.100000000000001" customHeight="1" thickBot="1" x14ac:dyDescent="0.25">
      <c r="B334" s="57" t="s">
        <v>572</v>
      </c>
      <c r="C334" s="55">
        <v>0</v>
      </c>
      <c r="D334" s="55">
        <v>2</v>
      </c>
      <c r="E334" s="55">
        <v>0</v>
      </c>
      <c r="F334" s="55">
        <v>33</v>
      </c>
      <c r="G334" s="55">
        <v>13</v>
      </c>
      <c r="H334" s="55">
        <v>29</v>
      </c>
      <c r="J334">
        <v>41</v>
      </c>
      <c r="K334">
        <v>0</v>
      </c>
      <c r="L334" s="56">
        <f t="shared" si="5"/>
        <v>70</v>
      </c>
    </row>
    <row r="335" spans="2:12" ht="20.100000000000001" customHeight="1" thickBot="1" x14ac:dyDescent="0.25">
      <c r="B335" s="57" t="s">
        <v>573</v>
      </c>
      <c r="C335" s="55">
        <v>0</v>
      </c>
      <c r="D335" s="55">
        <v>4</v>
      </c>
      <c r="E335" s="55">
        <v>0</v>
      </c>
      <c r="F335" s="55">
        <v>11</v>
      </c>
      <c r="G335" s="55">
        <v>2</v>
      </c>
      <c r="H335" s="55">
        <v>11</v>
      </c>
      <c r="J335">
        <v>17</v>
      </c>
      <c r="K335">
        <v>0</v>
      </c>
      <c r="L335" s="56">
        <f t="shared" si="5"/>
        <v>28</v>
      </c>
    </row>
    <row r="336" spans="2:12" ht="20.100000000000001" customHeight="1" thickBot="1" x14ac:dyDescent="0.25">
      <c r="B336" s="57" t="s">
        <v>574</v>
      </c>
      <c r="C336" s="55">
        <v>3</v>
      </c>
      <c r="D336" s="55">
        <v>64</v>
      </c>
      <c r="E336" s="55">
        <v>22</v>
      </c>
      <c r="F336" s="55">
        <v>80</v>
      </c>
      <c r="G336" s="55">
        <v>21</v>
      </c>
      <c r="H336" s="55">
        <v>154</v>
      </c>
      <c r="J336">
        <v>212</v>
      </c>
      <c r="K336">
        <v>0</v>
      </c>
      <c r="L336" s="56">
        <f t="shared" si="5"/>
        <v>366</v>
      </c>
    </row>
    <row r="337" spans="2:12" ht="20.100000000000001" customHeight="1" thickBot="1" x14ac:dyDescent="0.25">
      <c r="B337" s="57" t="s">
        <v>575</v>
      </c>
      <c r="C337" s="55">
        <v>2</v>
      </c>
      <c r="D337" s="55">
        <v>21</v>
      </c>
      <c r="E337" s="55">
        <v>0</v>
      </c>
      <c r="F337" s="55">
        <v>32</v>
      </c>
      <c r="G337" s="55">
        <v>29</v>
      </c>
      <c r="H337" s="55">
        <v>61</v>
      </c>
      <c r="J337">
        <v>58</v>
      </c>
      <c r="K337">
        <v>0</v>
      </c>
      <c r="L337" s="56">
        <f t="shared" si="5"/>
        <v>119</v>
      </c>
    </row>
    <row r="338" spans="2:12" ht="20.100000000000001" customHeight="1" thickBot="1" x14ac:dyDescent="0.25">
      <c r="B338" s="57" t="s">
        <v>576</v>
      </c>
      <c r="C338" s="55">
        <v>2</v>
      </c>
      <c r="D338" s="55">
        <v>2</v>
      </c>
      <c r="E338" s="55">
        <v>0</v>
      </c>
      <c r="F338" s="55">
        <v>51</v>
      </c>
      <c r="G338" s="55">
        <v>0</v>
      </c>
      <c r="H338" s="55">
        <v>39</v>
      </c>
      <c r="J338">
        <v>76</v>
      </c>
      <c r="K338">
        <v>0</v>
      </c>
      <c r="L338" s="56">
        <f t="shared" si="5"/>
        <v>115</v>
      </c>
    </row>
    <row r="339" spans="2:12" ht="20.100000000000001" customHeight="1" thickBot="1" x14ac:dyDescent="0.25">
      <c r="B339" s="57" t="s">
        <v>577</v>
      </c>
      <c r="C339" s="55">
        <v>1</v>
      </c>
      <c r="D339" s="55">
        <v>40</v>
      </c>
      <c r="E339" s="55">
        <v>5</v>
      </c>
      <c r="F339" s="55">
        <v>44</v>
      </c>
      <c r="G339" s="55">
        <v>78</v>
      </c>
      <c r="H339" s="55">
        <v>130</v>
      </c>
      <c r="J339">
        <v>122</v>
      </c>
      <c r="K339">
        <v>0</v>
      </c>
      <c r="L339" s="56">
        <f t="shared" si="5"/>
        <v>252</v>
      </c>
    </row>
    <row r="340" spans="2:12" ht="20.100000000000001" customHeight="1" thickBot="1" x14ac:dyDescent="0.25">
      <c r="B340" s="57" t="s">
        <v>578</v>
      </c>
      <c r="C340" s="55">
        <v>2</v>
      </c>
      <c r="D340" s="55">
        <v>2</v>
      </c>
      <c r="E340" s="55">
        <v>1</v>
      </c>
      <c r="F340" s="55">
        <v>8</v>
      </c>
      <c r="G340" s="55">
        <v>8</v>
      </c>
      <c r="H340" s="55">
        <v>23</v>
      </c>
      <c r="J340">
        <v>25</v>
      </c>
      <c r="K340">
        <v>0</v>
      </c>
      <c r="L340" s="56">
        <f t="shared" si="5"/>
        <v>48</v>
      </c>
    </row>
    <row r="341" spans="2:12" ht="20.100000000000001" customHeight="1" thickBot="1" x14ac:dyDescent="0.25">
      <c r="B341" s="57" t="s">
        <v>579</v>
      </c>
      <c r="C341" s="55">
        <v>0</v>
      </c>
      <c r="D341" s="55">
        <v>2</v>
      </c>
      <c r="E341" s="55">
        <v>0</v>
      </c>
      <c r="F341" s="55">
        <v>3</v>
      </c>
      <c r="G341" s="55">
        <v>0</v>
      </c>
      <c r="H341" s="55">
        <v>2</v>
      </c>
      <c r="J341">
        <v>7</v>
      </c>
      <c r="K341">
        <v>0</v>
      </c>
      <c r="L341" s="56">
        <f t="shared" si="5"/>
        <v>9</v>
      </c>
    </row>
    <row r="342" spans="2:12" ht="20.100000000000001" customHeight="1" thickBot="1" x14ac:dyDescent="0.25">
      <c r="B342" s="57" t="s">
        <v>580</v>
      </c>
      <c r="C342" s="55">
        <v>0</v>
      </c>
      <c r="D342" s="55">
        <v>3</v>
      </c>
      <c r="E342" s="55">
        <v>0</v>
      </c>
      <c r="F342" s="55">
        <v>5</v>
      </c>
      <c r="G342" s="55">
        <v>1</v>
      </c>
      <c r="H342" s="55">
        <v>4</v>
      </c>
      <c r="J342">
        <v>8</v>
      </c>
      <c r="K342">
        <v>0</v>
      </c>
      <c r="L342" s="56">
        <f t="shared" si="5"/>
        <v>12</v>
      </c>
    </row>
    <row r="343" spans="2:12" ht="20.100000000000001" customHeight="1" thickBot="1" x14ac:dyDescent="0.25">
      <c r="B343" s="57" t="s">
        <v>581</v>
      </c>
      <c r="C343" s="55">
        <v>4</v>
      </c>
      <c r="D343" s="55">
        <v>9</v>
      </c>
      <c r="E343" s="55">
        <v>0</v>
      </c>
      <c r="F343" s="55">
        <v>50</v>
      </c>
      <c r="G343" s="55">
        <v>32</v>
      </c>
      <c r="H343" s="55">
        <v>101</v>
      </c>
      <c r="J343">
        <v>80</v>
      </c>
      <c r="K343">
        <v>0</v>
      </c>
      <c r="L343" s="56">
        <f t="shared" si="5"/>
        <v>181</v>
      </c>
    </row>
    <row r="344" spans="2:12" ht="20.100000000000001" customHeight="1" thickBot="1" x14ac:dyDescent="0.25">
      <c r="B344" s="57" t="s">
        <v>582</v>
      </c>
      <c r="C344" s="55">
        <v>1</v>
      </c>
      <c r="D344" s="55">
        <v>37</v>
      </c>
      <c r="E344" s="55">
        <v>0</v>
      </c>
      <c r="F344" s="55">
        <v>117</v>
      </c>
      <c r="G344" s="55">
        <v>133</v>
      </c>
      <c r="H344" s="55">
        <v>250</v>
      </c>
      <c r="J344">
        <v>217</v>
      </c>
      <c r="K344">
        <v>0</v>
      </c>
      <c r="L344" s="56">
        <f t="shared" si="5"/>
        <v>467</v>
      </c>
    </row>
    <row r="345" spans="2:12" ht="20.100000000000001" customHeight="1" thickBot="1" x14ac:dyDescent="0.25">
      <c r="B345" s="57" t="s">
        <v>583</v>
      </c>
      <c r="C345" s="55">
        <v>3</v>
      </c>
      <c r="D345" s="55">
        <v>43</v>
      </c>
      <c r="E345" s="55">
        <v>0</v>
      </c>
      <c r="F345" s="55">
        <v>87</v>
      </c>
      <c r="G345" s="55">
        <v>71</v>
      </c>
      <c r="H345" s="55">
        <v>198</v>
      </c>
      <c r="J345">
        <v>138</v>
      </c>
      <c r="K345">
        <v>0</v>
      </c>
      <c r="L345" s="56">
        <f t="shared" si="5"/>
        <v>336</v>
      </c>
    </row>
    <row r="346" spans="2:12" ht="20.100000000000001" customHeight="1" thickBot="1" x14ac:dyDescent="0.25">
      <c r="B346" s="57" t="s">
        <v>584</v>
      </c>
      <c r="C346" s="55">
        <v>21</v>
      </c>
      <c r="D346" s="55">
        <v>62</v>
      </c>
      <c r="E346" s="55">
        <v>26</v>
      </c>
      <c r="F346" s="55">
        <v>405</v>
      </c>
      <c r="G346" s="55">
        <v>187</v>
      </c>
      <c r="H346" s="55">
        <v>663</v>
      </c>
      <c r="J346">
        <v>601</v>
      </c>
      <c r="K346">
        <v>0</v>
      </c>
      <c r="L346" s="56">
        <f t="shared" si="5"/>
        <v>1264</v>
      </c>
    </row>
    <row r="347" spans="2:12" ht="20.100000000000001" customHeight="1" thickBot="1" x14ac:dyDescent="0.25">
      <c r="B347" s="57" t="s">
        <v>585</v>
      </c>
      <c r="C347" s="55">
        <v>0</v>
      </c>
      <c r="D347" s="55">
        <v>8</v>
      </c>
      <c r="E347" s="55">
        <v>0</v>
      </c>
      <c r="F347" s="55">
        <v>20</v>
      </c>
      <c r="G347" s="55">
        <v>17</v>
      </c>
      <c r="H347" s="55">
        <v>90</v>
      </c>
      <c r="J347">
        <v>37</v>
      </c>
      <c r="K347">
        <v>0</v>
      </c>
      <c r="L347" s="56">
        <f t="shared" si="5"/>
        <v>127</v>
      </c>
    </row>
    <row r="348" spans="2:12" ht="20.100000000000001" customHeight="1" thickBot="1" x14ac:dyDescent="0.25">
      <c r="B348" s="57" t="s">
        <v>586</v>
      </c>
      <c r="C348" s="55">
        <v>2</v>
      </c>
      <c r="D348" s="55">
        <v>16</v>
      </c>
      <c r="E348" s="55">
        <v>1</v>
      </c>
      <c r="F348" s="55">
        <v>56</v>
      </c>
      <c r="G348" s="55">
        <v>22</v>
      </c>
      <c r="H348" s="55">
        <v>69</v>
      </c>
      <c r="J348">
        <v>84</v>
      </c>
      <c r="K348">
        <v>0</v>
      </c>
      <c r="L348" s="56">
        <f t="shared" si="5"/>
        <v>153</v>
      </c>
    </row>
    <row r="349" spans="2:12" ht="20.100000000000001" customHeight="1" thickBot="1" x14ac:dyDescent="0.25">
      <c r="B349" s="57" t="s">
        <v>587</v>
      </c>
      <c r="C349" s="55">
        <v>0</v>
      </c>
      <c r="D349" s="55">
        <v>3</v>
      </c>
      <c r="E349" s="55">
        <v>0</v>
      </c>
      <c r="F349" s="55">
        <v>13</v>
      </c>
      <c r="G349" s="55">
        <v>10</v>
      </c>
      <c r="H349" s="55">
        <v>21</v>
      </c>
      <c r="J349">
        <v>19</v>
      </c>
      <c r="K349">
        <v>0</v>
      </c>
      <c r="L349" s="56">
        <f t="shared" si="5"/>
        <v>40</v>
      </c>
    </row>
    <row r="350" spans="2:12" ht="20.100000000000001" customHeight="1" thickBot="1" x14ac:dyDescent="0.25">
      <c r="B350" s="57" t="s">
        <v>588</v>
      </c>
      <c r="C350" s="55">
        <v>0</v>
      </c>
      <c r="D350" s="55">
        <v>0</v>
      </c>
      <c r="E350" s="55">
        <v>0</v>
      </c>
      <c r="F350" s="55">
        <v>6</v>
      </c>
      <c r="G350" s="55">
        <v>4</v>
      </c>
      <c r="H350" s="55">
        <v>13</v>
      </c>
      <c r="J350">
        <v>11</v>
      </c>
      <c r="K350">
        <v>0</v>
      </c>
      <c r="L350" s="56">
        <f t="shared" si="5"/>
        <v>24</v>
      </c>
    </row>
    <row r="351" spans="2:12" ht="20.100000000000001" customHeight="1" thickBot="1" x14ac:dyDescent="0.25">
      <c r="B351" s="57" t="s">
        <v>589</v>
      </c>
      <c r="C351" s="55">
        <v>0</v>
      </c>
      <c r="D351" s="55">
        <v>0</v>
      </c>
      <c r="E351" s="55">
        <v>0</v>
      </c>
      <c r="F351" s="55">
        <v>5</v>
      </c>
      <c r="G351" s="55">
        <v>3</v>
      </c>
      <c r="H351" s="55">
        <v>11</v>
      </c>
      <c r="J351">
        <v>8</v>
      </c>
      <c r="K351">
        <v>0</v>
      </c>
      <c r="L351" s="56">
        <f t="shared" si="5"/>
        <v>19</v>
      </c>
    </row>
    <row r="352" spans="2:12" ht="20.100000000000001" customHeight="1" thickBot="1" x14ac:dyDescent="0.25">
      <c r="B352" s="57" t="s">
        <v>590</v>
      </c>
      <c r="C352" s="55">
        <v>2</v>
      </c>
      <c r="D352" s="55">
        <v>24</v>
      </c>
      <c r="E352" s="55">
        <v>14</v>
      </c>
      <c r="F352" s="55">
        <v>60</v>
      </c>
      <c r="G352" s="55">
        <v>34</v>
      </c>
      <c r="H352" s="55">
        <v>116</v>
      </c>
      <c r="J352">
        <v>106</v>
      </c>
      <c r="K352">
        <v>0</v>
      </c>
      <c r="L352" s="56">
        <f t="shared" si="5"/>
        <v>222</v>
      </c>
    </row>
    <row r="353" spans="2:12" ht="20.100000000000001" customHeight="1" thickBot="1" x14ac:dyDescent="0.25">
      <c r="B353" s="57" t="s">
        <v>591</v>
      </c>
      <c r="C353" s="55">
        <v>0</v>
      </c>
      <c r="D353" s="55">
        <v>7</v>
      </c>
      <c r="E353" s="55">
        <v>0</v>
      </c>
      <c r="F353" s="55">
        <v>9</v>
      </c>
      <c r="G353" s="55">
        <v>8</v>
      </c>
      <c r="H353" s="55">
        <v>19</v>
      </c>
      <c r="J353">
        <v>22</v>
      </c>
      <c r="K353">
        <v>0</v>
      </c>
      <c r="L353" s="56">
        <f t="shared" si="5"/>
        <v>41</v>
      </c>
    </row>
    <row r="354" spans="2:12" ht="20.100000000000001" customHeight="1" thickBot="1" x14ac:dyDescent="0.25">
      <c r="B354" s="57" t="s">
        <v>592</v>
      </c>
      <c r="C354" s="55">
        <v>1</v>
      </c>
      <c r="D354" s="55">
        <v>4</v>
      </c>
      <c r="E354" s="55">
        <v>0</v>
      </c>
      <c r="F354" s="55">
        <v>6</v>
      </c>
      <c r="G354" s="55">
        <v>2</v>
      </c>
      <c r="H354" s="55">
        <v>21</v>
      </c>
      <c r="J354">
        <v>17</v>
      </c>
      <c r="K354">
        <v>0</v>
      </c>
      <c r="L354" s="56">
        <f t="shared" si="5"/>
        <v>38</v>
      </c>
    </row>
    <row r="355" spans="2:12" ht="20.100000000000001" customHeight="1" thickBot="1" x14ac:dyDescent="0.25">
      <c r="B355" s="57" t="s">
        <v>593</v>
      </c>
      <c r="C355" s="55">
        <v>0</v>
      </c>
      <c r="D355" s="55">
        <v>0</v>
      </c>
      <c r="E355" s="55">
        <v>1</v>
      </c>
      <c r="F355" s="55">
        <v>23</v>
      </c>
      <c r="G355" s="55">
        <v>14</v>
      </c>
      <c r="H355" s="55">
        <v>52</v>
      </c>
      <c r="J355">
        <v>38</v>
      </c>
      <c r="K355">
        <v>0</v>
      </c>
      <c r="L355" s="56">
        <f t="shared" si="5"/>
        <v>90</v>
      </c>
    </row>
    <row r="356" spans="2:12" ht="20.100000000000001" customHeight="1" thickBot="1" x14ac:dyDescent="0.25">
      <c r="B356" s="57" t="s">
        <v>594</v>
      </c>
      <c r="C356" s="55">
        <v>0</v>
      </c>
      <c r="D356" s="55">
        <v>0</v>
      </c>
      <c r="E356" s="55">
        <v>2</v>
      </c>
      <c r="F356" s="55">
        <v>22</v>
      </c>
      <c r="G356" s="55">
        <v>2</v>
      </c>
      <c r="H356" s="55">
        <v>3</v>
      </c>
      <c r="J356">
        <v>25</v>
      </c>
      <c r="K356">
        <v>0</v>
      </c>
      <c r="L356" s="56">
        <f t="shared" si="5"/>
        <v>28</v>
      </c>
    </row>
    <row r="357" spans="2:12" ht="20.100000000000001" customHeight="1" thickBot="1" x14ac:dyDescent="0.25">
      <c r="B357" s="57" t="s">
        <v>595</v>
      </c>
      <c r="C357" s="55">
        <v>0</v>
      </c>
      <c r="D357" s="55">
        <v>6</v>
      </c>
      <c r="E357" s="55">
        <v>0</v>
      </c>
      <c r="F357" s="55">
        <v>10</v>
      </c>
      <c r="G357" s="55">
        <v>4</v>
      </c>
      <c r="H357" s="55">
        <v>17</v>
      </c>
      <c r="J357">
        <v>18</v>
      </c>
      <c r="K357">
        <v>0</v>
      </c>
      <c r="L357" s="56">
        <f t="shared" si="5"/>
        <v>35</v>
      </c>
    </row>
    <row r="358" spans="2:12" ht="20.100000000000001" customHeight="1" thickBot="1" x14ac:dyDescent="0.25">
      <c r="B358" s="57" t="s">
        <v>596</v>
      </c>
      <c r="C358" s="55">
        <v>0</v>
      </c>
      <c r="D358" s="55">
        <v>0</v>
      </c>
      <c r="E358" s="55">
        <v>0</v>
      </c>
      <c r="F358" s="55">
        <v>0</v>
      </c>
      <c r="G358" s="55">
        <v>11</v>
      </c>
      <c r="H358" s="55">
        <v>11</v>
      </c>
      <c r="J358">
        <v>0</v>
      </c>
      <c r="K358">
        <v>0</v>
      </c>
      <c r="L358" s="56">
        <f t="shared" si="5"/>
        <v>11</v>
      </c>
    </row>
    <row r="359" spans="2:12" ht="20.100000000000001" customHeight="1" thickBot="1" x14ac:dyDescent="0.25">
      <c r="B359" s="57" t="s">
        <v>597</v>
      </c>
      <c r="C359" s="55">
        <v>6</v>
      </c>
      <c r="D359" s="55">
        <v>6</v>
      </c>
      <c r="E359" s="55">
        <v>0</v>
      </c>
      <c r="F359" s="55">
        <v>190</v>
      </c>
      <c r="G359" s="55">
        <v>62</v>
      </c>
      <c r="H359" s="55">
        <v>154</v>
      </c>
      <c r="J359">
        <v>259</v>
      </c>
      <c r="K359">
        <v>0</v>
      </c>
      <c r="L359" s="56">
        <f t="shared" si="5"/>
        <v>413</v>
      </c>
    </row>
    <row r="360" spans="2:12" ht="20.100000000000001" customHeight="1" thickBot="1" x14ac:dyDescent="0.25">
      <c r="B360" s="57" t="s">
        <v>598</v>
      </c>
      <c r="C360" s="55">
        <v>0</v>
      </c>
      <c r="D360" s="55">
        <v>0</v>
      </c>
      <c r="E360" s="55">
        <v>1</v>
      </c>
      <c r="F360" s="55">
        <v>34</v>
      </c>
      <c r="G360" s="55">
        <v>6</v>
      </c>
      <c r="H360" s="55">
        <v>11</v>
      </c>
      <c r="J360">
        <v>36</v>
      </c>
      <c r="K360">
        <v>0</v>
      </c>
      <c r="L360" s="56">
        <f t="shared" si="5"/>
        <v>47</v>
      </c>
    </row>
    <row r="361" spans="2:12" ht="20.100000000000001" customHeight="1" thickBot="1" x14ac:dyDescent="0.25">
      <c r="B361" s="57" t="s">
        <v>599</v>
      </c>
      <c r="C361" s="55">
        <v>2</v>
      </c>
      <c r="D361" s="55">
        <v>0</v>
      </c>
      <c r="E361" s="55">
        <v>0</v>
      </c>
      <c r="F361" s="55">
        <v>37</v>
      </c>
      <c r="G361" s="55">
        <v>19</v>
      </c>
      <c r="H361" s="55">
        <v>38</v>
      </c>
      <c r="J361">
        <v>45</v>
      </c>
      <c r="K361">
        <v>0</v>
      </c>
      <c r="L361" s="56">
        <f t="shared" si="5"/>
        <v>83</v>
      </c>
    </row>
    <row r="362" spans="2:12" ht="20.100000000000001" customHeight="1" thickBot="1" x14ac:dyDescent="0.25">
      <c r="B362" s="57" t="s">
        <v>600</v>
      </c>
      <c r="C362" s="55">
        <v>1</v>
      </c>
      <c r="D362" s="55">
        <v>7</v>
      </c>
      <c r="E362" s="55">
        <v>0</v>
      </c>
      <c r="F362" s="55">
        <v>47</v>
      </c>
      <c r="G362" s="55">
        <v>21</v>
      </c>
      <c r="H362" s="55">
        <v>50</v>
      </c>
      <c r="J362">
        <v>61</v>
      </c>
      <c r="K362">
        <v>0</v>
      </c>
      <c r="L362" s="56">
        <f t="shared" si="5"/>
        <v>111</v>
      </c>
    </row>
    <row r="363" spans="2:12" ht="20.100000000000001" customHeight="1" thickBot="1" x14ac:dyDescent="0.25">
      <c r="B363" s="57" t="s">
        <v>601</v>
      </c>
      <c r="C363" s="55">
        <v>0</v>
      </c>
      <c r="D363" s="55">
        <v>0</v>
      </c>
      <c r="E363" s="55">
        <v>0</v>
      </c>
      <c r="F363" s="55">
        <v>15</v>
      </c>
      <c r="G363" s="55">
        <v>6</v>
      </c>
      <c r="H363" s="55">
        <v>12</v>
      </c>
      <c r="J363">
        <v>18</v>
      </c>
      <c r="K363">
        <v>0</v>
      </c>
      <c r="L363" s="56">
        <f t="shared" si="5"/>
        <v>30</v>
      </c>
    </row>
    <row r="364" spans="2:12" ht="20.100000000000001" customHeight="1" thickBot="1" x14ac:dyDescent="0.25">
      <c r="B364" s="57" t="s">
        <v>602</v>
      </c>
      <c r="C364" s="55">
        <v>0</v>
      </c>
      <c r="D364" s="55">
        <v>0</v>
      </c>
      <c r="E364" s="55">
        <v>0</v>
      </c>
      <c r="F364" s="55">
        <v>1</v>
      </c>
      <c r="G364" s="55">
        <v>0</v>
      </c>
      <c r="H364" s="55">
        <v>6</v>
      </c>
      <c r="J364">
        <v>3</v>
      </c>
      <c r="K364">
        <v>0</v>
      </c>
      <c r="L364" s="56">
        <f t="shared" si="5"/>
        <v>9</v>
      </c>
    </row>
    <row r="365" spans="2:12" ht="20.100000000000001" customHeight="1" thickBot="1" x14ac:dyDescent="0.25">
      <c r="B365" s="57" t="s">
        <v>603</v>
      </c>
      <c r="C365" s="55">
        <v>0</v>
      </c>
      <c r="D365" s="55">
        <v>0</v>
      </c>
      <c r="E365" s="55">
        <v>0</v>
      </c>
      <c r="F365" s="55">
        <v>2</v>
      </c>
      <c r="G365" s="55">
        <v>1</v>
      </c>
      <c r="H365" s="55">
        <v>1</v>
      </c>
      <c r="J365">
        <v>2</v>
      </c>
      <c r="K365">
        <v>0</v>
      </c>
      <c r="L365" s="56">
        <f t="shared" si="5"/>
        <v>3</v>
      </c>
    </row>
    <row r="366" spans="2:12" ht="20.100000000000001" customHeight="1" thickBot="1" x14ac:dyDescent="0.25">
      <c r="B366" s="57" t="s">
        <v>604</v>
      </c>
      <c r="C366" s="55">
        <v>4</v>
      </c>
      <c r="D366" s="55">
        <v>99</v>
      </c>
      <c r="E366" s="55">
        <v>5</v>
      </c>
      <c r="F366" s="55">
        <v>132</v>
      </c>
      <c r="G366" s="55">
        <v>57</v>
      </c>
      <c r="H366" s="55">
        <v>397</v>
      </c>
      <c r="J366">
        <v>338</v>
      </c>
      <c r="K366">
        <v>0</v>
      </c>
      <c r="L366" s="56">
        <f t="shared" si="5"/>
        <v>735</v>
      </c>
    </row>
    <row r="367" spans="2:12" ht="20.100000000000001" customHeight="1" thickBot="1" x14ac:dyDescent="0.25">
      <c r="B367" s="57" t="s">
        <v>605</v>
      </c>
      <c r="C367" s="55">
        <v>0</v>
      </c>
      <c r="D367" s="55">
        <v>0</v>
      </c>
      <c r="E367" s="55">
        <v>0</v>
      </c>
      <c r="F367" s="55">
        <v>13</v>
      </c>
      <c r="G367" s="55">
        <v>0</v>
      </c>
      <c r="H367" s="55">
        <v>2</v>
      </c>
      <c r="J367">
        <v>15</v>
      </c>
      <c r="K367">
        <v>0</v>
      </c>
      <c r="L367" s="56">
        <f t="shared" si="5"/>
        <v>17</v>
      </c>
    </row>
    <row r="368" spans="2:12" ht="20.100000000000001" customHeight="1" thickBot="1" x14ac:dyDescent="0.25">
      <c r="B368" s="57" t="s">
        <v>606</v>
      </c>
      <c r="C368" s="55">
        <v>0</v>
      </c>
      <c r="D368" s="55">
        <v>0</v>
      </c>
      <c r="E368" s="55">
        <v>0</v>
      </c>
      <c r="F368" s="55">
        <v>4</v>
      </c>
      <c r="G368" s="55">
        <v>4</v>
      </c>
      <c r="H368" s="55">
        <v>8</v>
      </c>
      <c r="J368">
        <v>9</v>
      </c>
      <c r="K368">
        <v>0</v>
      </c>
      <c r="L368" s="56">
        <f t="shared" si="5"/>
        <v>17</v>
      </c>
    </row>
    <row r="369" spans="2:12" ht="20.100000000000001" customHeight="1" thickBot="1" x14ac:dyDescent="0.25">
      <c r="B369" s="57" t="s">
        <v>607</v>
      </c>
      <c r="C369" s="55">
        <v>0</v>
      </c>
      <c r="D369" s="55">
        <v>0</v>
      </c>
      <c r="E369" s="55">
        <v>0</v>
      </c>
      <c r="F369" s="55">
        <v>4</v>
      </c>
      <c r="G369" s="55">
        <v>0</v>
      </c>
      <c r="H369" s="55">
        <v>4</v>
      </c>
      <c r="J369">
        <v>7</v>
      </c>
      <c r="K369">
        <v>0</v>
      </c>
      <c r="L369" s="56">
        <f t="shared" si="5"/>
        <v>11</v>
      </c>
    </row>
    <row r="370" spans="2:12" ht="20.100000000000001" customHeight="1" thickBot="1" x14ac:dyDescent="0.25">
      <c r="B370" s="57" t="s">
        <v>608</v>
      </c>
      <c r="C370" s="55">
        <v>2</v>
      </c>
      <c r="D370" s="55">
        <v>0</v>
      </c>
      <c r="E370" s="55">
        <v>4</v>
      </c>
      <c r="F370" s="55">
        <v>16</v>
      </c>
      <c r="G370" s="55">
        <v>10</v>
      </c>
      <c r="H370" s="55">
        <v>15</v>
      </c>
      <c r="J370">
        <v>22</v>
      </c>
      <c r="K370">
        <v>0</v>
      </c>
      <c r="L370" s="56">
        <f t="shared" si="5"/>
        <v>37</v>
      </c>
    </row>
    <row r="371" spans="2:12" ht="20.100000000000001" customHeight="1" thickBot="1" x14ac:dyDescent="0.25">
      <c r="B371" s="57" t="s">
        <v>609</v>
      </c>
      <c r="C371" s="55">
        <v>1</v>
      </c>
      <c r="D371" s="55">
        <v>11</v>
      </c>
      <c r="E371" s="55">
        <v>2</v>
      </c>
      <c r="F371" s="55">
        <v>19</v>
      </c>
      <c r="G371" s="55">
        <v>15</v>
      </c>
      <c r="H371" s="55">
        <v>48</v>
      </c>
      <c r="J371">
        <v>36</v>
      </c>
      <c r="K371">
        <v>0</v>
      </c>
      <c r="L371" s="56">
        <f t="shared" si="5"/>
        <v>84</v>
      </c>
    </row>
    <row r="372" spans="2:12" ht="20.100000000000001" customHeight="1" thickBot="1" x14ac:dyDescent="0.25">
      <c r="B372" s="57" t="s">
        <v>610</v>
      </c>
      <c r="C372" s="55">
        <v>3</v>
      </c>
      <c r="D372" s="55">
        <v>7</v>
      </c>
      <c r="E372" s="55">
        <v>0</v>
      </c>
      <c r="F372" s="55">
        <v>25</v>
      </c>
      <c r="G372" s="55">
        <v>15</v>
      </c>
      <c r="H372" s="55">
        <v>21</v>
      </c>
      <c r="J372">
        <v>38</v>
      </c>
      <c r="K372">
        <v>0</v>
      </c>
      <c r="L372" s="56">
        <f t="shared" si="5"/>
        <v>59</v>
      </c>
    </row>
    <row r="373" spans="2:12" ht="20.100000000000001" customHeight="1" thickBot="1" x14ac:dyDescent="0.25">
      <c r="B373" s="57" t="s">
        <v>611</v>
      </c>
      <c r="C373" s="55">
        <v>0</v>
      </c>
      <c r="D373" s="55">
        <v>0</v>
      </c>
      <c r="E373" s="55">
        <v>0</v>
      </c>
      <c r="F373" s="55">
        <v>2</v>
      </c>
      <c r="G373" s="55">
        <v>7</v>
      </c>
      <c r="H373" s="55">
        <v>15</v>
      </c>
      <c r="J373">
        <v>5</v>
      </c>
      <c r="K373">
        <v>0</v>
      </c>
      <c r="L373" s="56">
        <f t="shared" si="5"/>
        <v>20</v>
      </c>
    </row>
    <row r="374" spans="2:12" ht="20.100000000000001" customHeight="1" thickBot="1" x14ac:dyDescent="0.25">
      <c r="B374" s="57" t="s">
        <v>612</v>
      </c>
      <c r="C374" s="55">
        <v>0</v>
      </c>
      <c r="D374" s="55">
        <v>0</v>
      </c>
      <c r="E374" s="55">
        <v>0</v>
      </c>
      <c r="F374" s="55">
        <v>7</v>
      </c>
      <c r="G374" s="55">
        <v>0</v>
      </c>
      <c r="H374" s="55">
        <v>1</v>
      </c>
      <c r="J374">
        <v>7</v>
      </c>
      <c r="K374">
        <v>0</v>
      </c>
      <c r="L374" s="56">
        <f t="shared" si="5"/>
        <v>8</v>
      </c>
    </row>
    <row r="375" spans="2:12" ht="20.100000000000001" customHeight="1" thickBot="1" x14ac:dyDescent="0.25">
      <c r="B375" s="57" t="s">
        <v>613</v>
      </c>
      <c r="C375" s="55">
        <v>0</v>
      </c>
      <c r="D375" s="55">
        <v>25</v>
      </c>
      <c r="E375" s="55">
        <v>2</v>
      </c>
      <c r="F375" s="55">
        <v>20</v>
      </c>
      <c r="G375" s="55">
        <v>25</v>
      </c>
      <c r="H375" s="55">
        <v>44</v>
      </c>
      <c r="J375">
        <v>50</v>
      </c>
      <c r="K375">
        <v>0</v>
      </c>
      <c r="L375" s="56">
        <f t="shared" si="5"/>
        <v>94</v>
      </c>
    </row>
    <row r="376" spans="2:12" ht="20.100000000000001" customHeight="1" thickBot="1" x14ac:dyDescent="0.25">
      <c r="B376" s="57" t="s">
        <v>614</v>
      </c>
      <c r="C376" s="55">
        <v>3</v>
      </c>
      <c r="D376" s="55">
        <v>20</v>
      </c>
      <c r="E376" s="55">
        <v>2</v>
      </c>
      <c r="F376" s="55">
        <v>73</v>
      </c>
      <c r="G376" s="55">
        <v>21</v>
      </c>
      <c r="H376" s="55">
        <v>74</v>
      </c>
      <c r="J376">
        <v>118</v>
      </c>
      <c r="K376">
        <v>0</v>
      </c>
      <c r="L376" s="56">
        <f t="shared" si="5"/>
        <v>192</v>
      </c>
    </row>
    <row r="377" spans="2:12" ht="20.100000000000001" customHeight="1" thickBot="1" x14ac:dyDescent="0.25">
      <c r="B377" s="57" t="s">
        <v>615</v>
      </c>
      <c r="C377" s="55">
        <v>34</v>
      </c>
      <c r="D377" s="55">
        <v>118</v>
      </c>
      <c r="E377" s="55">
        <v>12</v>
      </c>
      <c r="F377" s="55">
        <v>529</v>
      </c>
      <c r="G377" s="55">
        <v>63</v>
      </c>
      <c r="H377" s="55">
        <v>366</v>
      </c>
      <c r="J377">
        <v>721</v>
      </c>
      <c r="K377">
        <v>0</v>
      </c>
      <c r="L377" s="56">
        <f t="shared" si="5"/>
        <v>1087</v>
      </c>
    </row>
    <row r="378" spans="2:12" ht="20.100000000000001" customHeight="1" thickBot="1" x14ac:dyDescent="0.25">
      <c r="B378" s="57" t="s">
        <v>616</v>
      </c>
      <c r="C378" s="55">
        <v>7</v>
      </c>
      <c r="D378" s="55">
        <v>57</v>
      </c>
      <c r="E378" s="55">
        <v>0</v>
      </c>
      <c r="F378" s="55">
        <v>75</v>
      </c>
      <c r="G378" s="55">
        <v>29</v>
      </c>
      <c r="H378" s="55">
        <v>163</v>
      </c>
      <c r="J378">
        <v>209</v>
      </c>
      <c r="K378">
        <v>0</v>
      </c>
      <c r="L378" s="56">
        <f t="shared" si="5"/>
        <v>372</v>
      </c>
    </row>
    <row r="379" spans="2:12" ht="20.100000000000001" customHeight="1" thickBot="1" x14ac:dyDescent="0.25">
      <c r="B379" s="57" t="s">
        <v>617</v>
      </c>
      <c r="C379" s="55">
        <v>0</v>
      </c>
      <c r="D379" s="55">
        <v>5</v>
      </c>
      <c r="E379" s="55">
        <v>0</v>
      </c>
      <c r="F379" s="55">
        <v>14</v>
      </c>
      <c r="G379" s="55">
        <v>3</v>
      </c>
      <c r="H379" s="55">
        <v>7</v>
      </c>
      <c r="J379">
        <v>20</v>
      </c>
      <c r="K379">
        <v>0</v>
      </c>
      <c r="L379" s="56">
        <f t="shared" si="5"/>
        <v>27</v>
      </c>
    </row>
    <row r="380" spans="2:12" ht="20.100000000000001" customHeight="1" thickBot="1" x14ac:dyDescent="0.25">
      <c r="B380" s="57" t="s">
        <v>618</v>
      </c>
      <c r="C380" s="55">
        <v>0</v>
      </c>
      <c r="D380" s="55">
        <v>10</v>
      </c>
      <c r="E380" s="55">
        <v>0</v>
      </c>
      <c r="F380" s="55">
        <v>18</v>
      </c>
      <c r="G380" s="55">
        <v>8</v>
      </c>
      <c r="H380" s="55">
        <v>32</v>
      </c>
      <c r="J380">
        <v>41</v>
      </c>
      <c r="K380">
        <v>0</v>
      </c>
      <c r="L380" s="56">
        <f t="shared" si="5"/>
        <v>73</v>
      </c>
    </row>
    <row r="381" spans="2:12" ht="20.100000000000001" customHeight="1" thickBot="1" x14ac:dyDescent="0.25">
      <c r="B381" s="57" t="s">
        <v>619</v>
      </c>
      <c r="C381" s="55">
        <v>2</v>
      </c>
      <c r="D381" s="55">
        <v>1</v>
      </c>
      <c r="E381" s="55">
        <v>0</v>
      </c>
      <c r="F381" s="55">
        <v>64</v>
      </c>
      <c r="G381" s="55">
        <v>17</v>
      </c>
      <c r="H381" s="55">
        <v>34</v>
      </c>
      <c r="J381">
        <v>83</v>
      </c>
      <c r="K381">
        <v>0</v>
      </c>
      <c r="L381" s="56">
        <f t="shared" si="5"/>
        <v>117</v>
      </c>
    </row>
    <row r="382" spans="2:12" ht="20.100000000000001" customHeight="1" thickBot="1" x14ac:dyDescent="0.25">
      <c r="B382" s="57" t="s">
        <v>620</v>
      </c>
      <c r="C382" s="55">
        <v>0</v>
      </c>
      <c r="D382" s="55">
        <v>2</v>
      </c>
      <c r="E382" s="55">
        <v>6</v>
      </c>
      <c r="F382" s="55">
        <v>26</v>
      </c>
      <c r="G382" s="55">
        <v>2</v>
      </c>
      <c r="H382" s="55">
        <v>22</v>
      </c>
      <c r="J382">
        <v>35</v>
      </c>
      <c r="K382">
        <v>0</v>
      </c>
      <c r="L382" s="56">
        <f t="shared" si="5"/>
        <v>57</v>
      </c>
    </row>
    <row r="383" spans="2:12" ht="20.100000000000001" customHeight="1" thickBot="1" x14ac:dyDescent="0.25">
      <c r="B383" s="57" t="s">
        <v>621</v>
      </c>
      <c r="C383" s="55">
        <v>5</v>
      </c>
      <c r="D383" s="55">
        <v>17</v>
      </c>
      <c r="E383" s="55">
        <v>5</v>
      </c>
      <c r="F383" s="55">
        <v>40</v>
      </c>
      <c r="G383" s="55">
        <v>9</v>
      </c>
      <c r="H383" s="55">
        <v>86</v>
      </c>
      <c r="J383">
        <v>100</v>
      </c>
      <c r="K383">
        <v>0</v>
      </c>
      <c r="L383" s="56">
        <f t="shared" si="5"/>
        <v>186</v>
      </c>
    </row>
    <row r="384" spans="2:12" ht="20.100000000000001" customHeight="1" thickBot="1" x14ac:dyDescent="0.25">
      <c r="B384" s="57" t="s">
        <v>622</v>
      </c>
      <c r="C384" s="55">
        <v>4</v>
      </c>
      <c r="D384" s="55">
        <v>22</v>
      </c>
      <c r="E384" s="55">
        <v>2</v>
      </c>
      <c r="F384" s="55">
        <v>21</v>
      </c>
      <c r="G384" s="55">
        <v>9</v>
      </c>
      <c r="H384" s="55">
        <v>30</v>
      </c>
      <c r="J384">
        <v>51</v>
      </c>
      <c r="K384">
        <v>0</v>
      </c>
      <c r="L384" s="56">
        <f t="shared" si="5"/>
        <v>81</v>
      </c>
    </row>
    <row r="385" spans="2:12" ht="20.100000000000001" customHeight="1" thickBot="1" x14ac:dyDescent="0.25">
      <c r="B385" s="57" t="s">
        <v>623</v>
      </c>
      <c r="C385" s="55">
        <v>1</v>
      </c>
      <c r="D385" s="55">
        <v>3</v>
      </c>
      <c r="E385" s="55">
        <v>0</v>
      </c>
      <c r="F385" s="55">
        <v>46</v>
      </c>
      <c r="G385" s="55">
        <v>13</v>
      </c>
      <c r="H385" s="55">
        <v>49</v>
      </c>
      <c r="J385">
        <v>63</v>
      </c>
      <c r="K385">
        <v>0</v>
      </c>
      <c r="L385" s="56">
        <f t="shared" si="5"/>
        <v>112</v>
      </c>
    </row>
    <row r="386" spans="2:12" ht="20.100000000000001" customHeight="1" thickBot="1" x14ac:dyDescent="0.25">
      <c r="B386" s="57" t="s">
        <v>624</v>
      </c>
      <c r="C386" s="55">
        <v>3</v>
      </c>
      <c r="D386" s="55">
        <v>0</v>
      </c>
      <c r="E386" s="55">
        <v>2</v>
      </c>
      <c r="F386" s="55">
        <v>22</v>
      </c>
      <c r="G386" s="55">
        <v>9</v>
      </c>
      <c r="H386" s="55">
        <v>56</v>
      </c>
      <c r="J386">
        <v>46</v>
      </c>
      <c r="K386">
        <v>0</v>
      </c>
      <c r="L386" s="56">
        <f t="shared" si="5"/>
        <v>102</v>
      </c>
    </row>
    <row r="387" spans="2:12" ht="20.100000000000001" customHeight="1" thickBot="1" x14ac:dyDescent="0.25">
      <c r="B387" s="57" t="s">
        <v>625</v>
      </c>
      <c r="C387" s="55">
        <v>1</v>
      </c>
      <c r="D387" s="55">
        <v>5</v>
      </c>
      <c r="E387" s="55">
        <v>0</v>
      </c>
      <c r="F387" s="55">
        <v>21</v>
      </c>
      <c r="G387" s="55">
        <v>10</v>
      </c>
      <c r="H387" s="55">
        <v>41</v>
      </c>
      <c r="J387">
        <v>33</v>
      </c>
      <c r="K387">
        <v>0</v>
      </c>
      <c r="L387" s="56">
        <f t="shared" si="5"/>
        <v>74</v>
      </c>
    </row>
    <row r="388" spans="2:12" ht="20.100000000000001" customHeight="1" thickBot="1" x14ac:dyDescent="0.25">
      <c r="B388" s="57" t="s">
        <v>626</v>
      </c>
      <c r="C388" s="55">
        <v>1</v>
      </c>
      <c r="D388" s="55">
        <v>7</v>
      </c>
      <c r="E388" s="55">
        <v>2</v>
      </c>
      <c r="F388" s="55">
        <v>19</v>
      </c>
      <c r="G388" s="55">
        <v>15</v>
      </c>
      <c r="H388" s="55">
        <v>35</v>
      </c>
      <c r="J388">
        <v>38</v>
      </c>
      <c r="K388">
        <v>0</v>
      </c>
      <c r="L388" s="56">
        <f t="shared" si="5"/>
        <v>73</v>
      </c>
    </row>
    <row r="389" spans="2:12" ht="20.100000000000001" customHeight="1" thickBot="1" x14ac:dyDescent="0.25">
      <c r="B389" s="57" t="s">
        <v>627</v>
      </c>
      <c r="C389" s="55">
        <v>8</v>
      </c>
      <c r="D389" s="55">
        <v>24</v>
      </c>
      <c r="E389" s="55">
        <v>30</v>
      </c>
      <c r="F389" s="55">
        <v>469</v>
      </c>
      <c r="G389" s="55">
        <v>188</v>
      </c>
      <c r="H389" s="55">
        <v>580</v>
      </c>
      <c r="J389">
        <v>637</v>
      </c>
      <c r="K389">
        <v>5</v>
      </c>
      <c r="L389" s="56">
        <f t="shared" si="5"/>
        <v>1212</v>
      </c>
    </row>
    <row r="390" spans="2:12" ht="20.100000000000001" customHeight="1" thickBot="1" x14ac:dyDescent="0.25">
      <c r="B390" s="57" t="s">
        <v>628</v>
      </c>
      <c r="C390" s="55">
        <v>7</v>
      </c>
      <c r="D390" s="55">
        <v>22</v>
      </c>
      <c r="E390" s="55">
        <v>11</v>
      </c>
      <c r="F390" s="55">
        <v>147</v>
      </c>
      <c r="G390" s="55">
        <v>67</v>
      </c>
      <c r="H390" s="55">
        <v>273</v>
      </c>
      <c r="J390">
        <v>290</v>
      </c>
      <c r="K390">
        <v>0</v>
      </c>
      <c r="L390" s="56">
        <f t="shared" si="5"/>
        <v>563</v>
      </c>
    </row>
    <row r="391" spans="2:12" ht="20.100000000000001" customHeight="1" thickBot="1" x14ac:dyDescent="0.25">
      <c r="B391" s="57" t="s">
        <v>629</v>
      </c>
      <c r="C391" s="55">
        <v>24</v>
      </c>
      <c r="D391" s="55">
        <v>39</v>
      </c>
      <c r="E391" s="55">
        <v>21</v>
      </c>
      <c r="F391" s="55">
        <v>343</v>
      </c>
      <c r="G391" s="55">
        <v>350</v>
      </c>
      <c r="H391" s="55">
        <v>811</v>
      </c>
      <c r="J391">
        <v>640</v>
      </c>
      <c r="K391">
        <v>0</v>
      </c>
      <c r="L391" s="56">
        <f t="shared" si="5"/>
        <v>1451</v>
      </c>
    </row>
    <row r="392" spans="2:12" ht="20.100000000000001" customHeight="1" thickBot="1" x14ac:dyDescent="0.25">
      <c r="B392" s="57" t="s">
        <v>630</v>
      </c>
      <c r="C392" s="55">
        <v>16</v>
      </c>
      <c r="D392" s="55">
        <v>26</v>
      </c>
      <c r="E392" s="55">
        <v>13</v>
      </c>
      <c r="F392" s="55">
        <v>290</v>
      </c>
      <c r="G392" s="55">
        <v>149</v>
      </c>
      <c r="H392" s="55">
        <v>543</v>
      </c>
      <c r="J392">
        <v>440</v>
      </c>
      <c r="K392">
        <v>1</v>
      </c>
      <c r="L392" s="56">
        <f t="shared" si="5"/>
        <v>982</v>
      </c>
    </row>
    <row r="393" spans="2:12" ht="20.100000000000001" customHeight="1" thickBot="1" x14ac:dyDescent="0.25">
      <c r="B393" s="57" t="s">
        <v>631</v>
      </c>
      <c r="C393" s="55">
        <v>19</v>
      </c>
      <c r="D393" s="55">
        <v>50</v>
      </c>
      <c r="E393" s="55">
        <v>8</v>
      </c>
      <c r="F393" s="55">
        <v>519</v>
      </c>
      <c r="G393" s="55">
        <v>171</v>
      </c>
      <c r="H393" s="55">
        <v>676</v>
      </c>
      <c r="J393">
        <v>754</v>
      </c>
      <c r="K393">
        <v>0</v>
      </c>
      <c r="L393" s="56">
        <f t="shared" si="5"/>
        <v>1430</v>
      </c>
    </row>
    <row r="394" spans="2:12" ht="20.100000000000001" customHeight="1" thickBot="1" x14ac:dyDescent="0.25">
      <c r="B394" s="57" t="s">
        <v>632</v>
      </c>
      <c r="C394" s="55">
        <v>0</v>
      </c>
      <c r="D394" s="55">
        <v>14</v>
      </c>
      <c r="E394" s="55">
        <v>0</v>
      </c>
      <c r="F394" s="55">
        <v>74</v>
      </c>
      <c r="G394" s="55">
        <v>26</v>
      </c>
      <c r="H394" s="55">
        <v>92</v>
      </c>
      <c r="J394">
        <v>104</v>
      </c>
      <c r="K394">
        <v>0</v>
      </c>
      <c r="L394" s="56">
        <f t="shared" si="5"/>
        <v>196</v>
      </c>
    </row>
    <row r="395" spans="2:12" ht="20.100000000000001" customHeight="1" thickBot="1" x14ac:dyDescent="0.25">
      <c r="B395" s="57" t="s">
        <v>633</v>
      </c>
      <c r="C395" s="55">
        <v>0</v>
      </c>
      <c r="D395" s="55">
        <v>19</v>
      </c>
      <c r="E395" s="55">
        <v>2</v>
      </c>
      <c r="F395" s="55">
        <v>130</v>
      </c>
      <c r="G395" s="55">
        <v>43</v>
      </c>
      <c r="H395" s="55">
        <v>89</v>
      </c>
      <c r="J395">
        <v>160</v>
      </c>
      <c r="K395">
        <v>0</v>
      </c>
      <c r="L395" s="56">
        <f t="shared" si="5"/>
        <v>249</v>
      </c>
    </row>
    <row r="396" spans="2:12" ht="20.100000000000001" customHeight="1" thickBot="1" x14ac:dyDescent="0.25">
      <c r="B396" s="57" t="s">
        <v>634</v>
      </c>
      <c r="C396" s="55">
        <v>4</v>
      </c>
      <c r="D396" s="55">
        <v>29</v>
      </c>
      <c r="E396" s="55">
        <v>35</v>
      </c>
      <c r="F396" s="55">
        <v>282</v>
      </c>
      <c r="G396" s="55">
        <v>73</v>
      </c>
      <c r="H396" s="55">
        <v>324</v>
      </c>
      <c r="J396">
        <v>440</v>
      </c>
      <c r="K396">
        <v>0</v>
      </c>
      <c r="L396" s="56">
        <f t="shared" ref="L396:L441" si="6">J396-K396+H396</f>
        <v>764</v>
      </c>
    </row>
    <row r="397" spans="2:12" ht="20.100000000000001" customHeight="1" thickBot="1" x14ac:dyDescent="0.25">
      <c r="B397" s="57" t="s">
        <v>635</v>
      </c>
      <c r="C397" s="55">
        <v>4</v>
      </c>
      <c r="D397" s="55">
        <v>69</v>
      </c>
      <c r="E397" s="55">
        <v>18</v>
      </c>
      <c r="F397" s="55">
        <v>208</v>
      </c>
      <c r="G397" s="55">
        <v>82</v>
      </c>
      <c r="H397" s="55">
        <v>364</v>
      </c>
      <c r="J397">
        <v>378</v>
      </c>
      <c r="K397">
        <v>0</v>
      </c>
      <c r="L397" s="56">
        <f t="shared" si="6"/>
        <v>742</v>
      </c>
    </row>
    <row r="398" spans="2:12" ht="20.100000000000001" customHeight="1" thickBot="1" x14ac:dyDescent="0.25">
      <c r="B398" s="57" t="s">
        <v>636</v>
      </c>
      <c r="C398" s="55">
        <v>99</v>
      </c>
      <c r="D398" s="55">
        <v>124</v>
      </c>
      <c r="E398" s="55">
        <v>126</v>
      </c>
      <c r="F398" s="55">
        <v>4459</v>
      </c>
      <c r="G398" s="55">
        <v>2735</v>
      </c>
      <c r="H398" s="55">
        <v>9440</v>
      </c>
      <c r="J398">
        <v>8219</v>
      </c>
      <c r="K398">
        <v>8</v>
      </c>
      <c r="L398" s="56">
        <f t="shared" si="6"/>
        <v>17651</v>
      </c>
    </row>
    <row r="399" spans="2:12" ht="20.100000000000001" customHeight="1" thickBot="1" x14ac:dyDescent="0.25">
      <c r="B399" s="57" t="s">
        <v>637</v>
      </c>
      <c r="C399" s="55">
        <v>8</v>
      </c>
      <c r="D399" s="55">
        <v>37</v>
      </c>
      <c r="E399" s="55">
        <v>1</v>
      </c>
      <c r="F399" s="55">
        <v>92</v>
      </c>
      <c r="G399" s="55">
        <v>16</v>
      </c>
      <c r="H399" s="55">
        <v>174</v>
      </c>
      <c r="J399">
        <v>240</v>
      </c>
      <c r="K399">
        <v>0</v>
      </c>
      <c r="L399" s="56">
        <f t="shared" si="6"/>
        <v>414</v>
      </c>
    </row>
    <row r="400" spans="2:12" ht="20.100000000000001" customHeight="1" thickBot="1" x14ac:dyDescent="0.25">
      <c r="B400" s="57" t="s">
        <v>638</v>
      </c>
      <c r="C400" s="55">
        <v>13</v>
      </c>
      <c r="D400" s="55">
        <v>21</v>
      </c>
      <c r="E400" s="55">
        <v>2</v>
      </c>
      <c r="F400" s="55">
        <v>338</v>
      </c>
      <c r="G400" s="55">
        <v>129</v>
      </c>
      <c r="H400" s="55">
        <v>552</v>
      </c>
      <c r="J400">
        <v>484</v>
      </c>
      <c r="K400">
        <v>0</v>
      </c>
      <c r="L400" s="56">
        <f t="shared" si="6"/>
        <v>1036</v>
      </c>
    </row>
    <row r="401" spans="2:12" ht="20.100000000000001" customHeight="1" thickBot="1" x14ac:dyDescent="0.25">
      <c r="B401" s="57" t="s">
        <v>639</v>
      </c>
      <c r="C401" s="55">
        <v>9</v>
      </c>
      <c r="D401" s="55">
        <v>29</v>
      </c>
      <c r="E401" s="55">
        <v>3</v>
      </c>
      <c r="F401" s="55">
        <v>510</v>
      </c>
      <c r="G401" s="55">
        <v>159</v>
      </c>
      <c r="H401" s="55">
        <v>480</v>
      </c>
      <c r="J401">
        <v>663</v>
      </c>
      <c r="K401">
        <v>1</v>
      </c>
      <c r="L401" s="56">
        <f t="shared" si="6"/>
        <v>1142</v>
      </c>
    </row>
    <row r="402" spans="2:12" ht="20.100000000000001" customHeight="1" thickBot="1" x14ac:dyDescent="0.25">
      <c r="B402" s="57" t="s">
        <v>640</v>
      </c>
      <c r="C402" s="55">
        <v>10</v>
      </c>
      <c r="D402" s="55">
        <v>66</v>
      </c>
      <c r="E402" s="55">
        <v>2</v>
      </c>
      <c r="F402" s="55">
        <v>255</v>
      </c>
      <c r="G402" s="55">
        <v>86</v>
      </c>
      <c r="H402" s="55">
        <v>435</v>
      </c>
      <c r="J402">
        <v>451</v>
      </c>
      <c r="K402">
        <v>1</v>
      </c>
      <c r="L402" s="56">
        <f t="shared" si="6"/>
        <v>885</v>
      </c>
    </row>
    <row r="403" spans="2:12" ht="20.100000000000001" customHeight="1" thickBot="1" x14ac:dyDescent="0.25">
      <c r="B403" s="57" t="s">
        <v>641</v>
      </c>
      <c r="C403" s="55">
        <v>7</v>
      </c>
      <c r="D403" s="55">
        <v>37</v>
      </c>
      <c r="E403" s="55">
        <v>23</v>
      </c>
      <c r="F403" s="55">
        <v>259</v>
      </c>
      <c r="G403" s="55">
        <v>160</v>
      </c>
      <c r="H403" s="55">
        <v>288</v>
      </c>
      <c r="J403">
        <v>375</v>
      </c>
      <c r="K403">
        <v>0</v>
      </c>
      <c r="L403" s="56">
        <f t="shared" si="6"/>
        <v>663</v>
      </c>
    </row>
    <row r="404" spans="2:12" ht="20.100000000000001" customHeight="1" thickBot="1" x14ac:dyDescent="0.25">
      <c r="B404" s="57" t="s">
        <v>642</v>
      </c>
      <c r="C404" s="55">
        <v>4</v>
      </c>
      <c r="D404" s="55">
        <v>12</v>
      </c>
      <c r="E404" s="55">
        <v>18</v>
      </c>
      <c r="F404" s="55">
        <v>172</v>
      </c>
      <c r="G404" s="55">
        <v>91</v>
      </c>
      <c r="H404" s="55">
        <v>275</v>
      </c>
      <c r="J404">
        <v>250</v>
      </c>
      <c r="K404">
        <v>2</v>
      </c>
      <c r="L404" s="56">
        <f t="shared" si="6"/>
        <v>523</v>
      </c>
    </row>
    <row r="405" spans="2:12" ht="20.100000000000001" customHeight="1" thickBot="1" x14ac:dyDescent="0.25">
      <c r="B405" s="57" t="s">
        <v>643</v>
      </c>
      <c r="C405" s="55">
        <v>12</v>
      </c>
      <c r="D405" s="55">
        <v>35</v>
      </c>
      <c r="E405" s="55">
        <v>14</v>
      </c>
      <c r="F405" s="55">
        <v>263</v>
      </c>
      <c r="G405" s="55">
        <v>112</v>
      </c>
      <c r="H405" s="55">
        <v>415</v>
      </c>
      <c r="J405">
        <v>359</v>
      </c>
      <c r="K405">
        <v>0</v>
      </c>
      <c r="L405" s="56">
        <f t="shared" si="6"/>
        <v>774</v>
      </c>
    </row>
    <row r="406" spans="2:12" ht="20.100000000000001" customHeight="1" thickBot="1" x14ac:dyDescent="0.25">
      <c r="B406" s="57" t="s">
        <v>644</v>
      </c>
      <c r="C406" s="55">
        <v>12</v>
      </c>
      <c r="D406" s="55">
        <v>27</v>
      </c>
      <c r="E406" s="55">
        <v>6</v>
      </c>
      <c r="F406" s="55">
        <v>150</v>
      </c>
      <c r="G406" s="55">
        <v>69</v>
      </c>
      <c r="H406" s="55">
        <v>159</v>
      </c>
      <c r="J406">
        <v>255</v>
      </c>
      <c r="K406">
        <v>0</v>
      </c>
      <c r="L406" s="56">
        <f t="shared" si="6"/>
        <v>414</v>
      </c>
    </row>
    <row r="407" spans="2:12" ht="20.100000000000001" customHeight="1" thickBot="1" x14ac:dyDescent="0.25">
      <c r="B407" s="57" t="s">
        <v>645</v>
      </c>
      <c r="C407" s="55">
        <v>4</v>
      </c>
      <c r="D407" s="55">
        <v>43</v>
      </c>
      <c r="E407" s="55">
        <v>1</v>
      </c>
      <c r="F407" s="55">
        <v>106</v>
      </c>
      <c r="G407" s="55">
        <v>57</v>
      </c>
      <c r="H407" s="55">
        <v>143</v>
      </c>
      <c r="J407">
        <v>178</v>
      </c>
      <c r="K407">
        <v>0</v>
      </c>
      <c r="L407" s="56">
        <f t="shared" si="6"/>
        <v>321</v>
      </c>
    </row>
    <row r="408" spans="2:12" ht="20.100000000000001" customHeight="1" thickBot="1" x14ac:dyDescent="0.25">
      <c r="B408" s="57" t="s">
        <v>646</v>
      </c>
      <c r="C408" s="55">
        <v>0</v>
      </c>
      <c r="D408" s="55">
        <v>15</v>
      </c>
      <c r="E408" s="55">
        <v>2</v>
      </c>
      <c r="F408" s="55">
        <v>22</v>
      </c>
      <c r="G408" s="55">
        <v>13</v>
      </c>
      <c r="H408" s="55">
        <v>14</v>
      </c>
      <c r="J408">
        <v>44</v>
      </c>
      <c r="K408">
        <v>0</v>
      </c>
      <c r="L408" s="56">
        <f t="shared" si="6"/>
        <v>58</v>
      </c>
    </row>
    <row r="409" spans="2:12" ht="20.100000000000001" customHeight="1" thickBot="1" x14ac:dyDescent="0.25">
      <c r="B409" s="57" t="s">
        <v>647</v>
      </c>
      <c r="C409" s="55">
        <v>1</v>
      </c>
      <c r="D409" s="55">
        <v>30</v>
      </c>
      <c r="E409" s="55">
        <v>0</v>
      </c>
      <c r="F409" s="55">
        <v>42</v>
      </c>
      <c r="G409" s="55">
        <v>33</v>
      </c>
      <c r="H409" s="55">
        <v>69</v>
      </c>
      <c r="J409">
        <v>84</v>
      </c>
      <c r="K409">
        <v>0</v>
      </c>
      <c r="L409" s="56">
        <f t="shared" si="6"/>
        <v>153</v>
      </c>
    </row>
    <row r="410" spans="2:12" ht="20.100000000000001" customHeight="1" thickBot="1" x14ac:dyDescent="0.25">
      <c r="B410" s="57" t="s">
        <v>648</v>
      </c>
      <c r="C410" s="55">
        <v>14</v>
      </c>
      <c r="D410" s="55">
        <v>181</v>
      </c>
      <c r="E410" s="55">
        <v>3</v>
      </c>
      <c r="F410" s="55">
        <v>353</v>
      </c>
      <c r="G410" s="55">
        <v>140</v>
      </c>
      <c r="H410" s="55">
        <v>345</v>
      </c>
      <c r="J410">
        <v>621</v>
      </c>
      <c r="K410">
        <v>0</v>
      </c>
      <c r="L410" s="56">
        <f t="shared" si="6"/>
        <v>966</v>
      </c>
    </row>
    <row r="411" spans="2:12" ht="20.100000000000001" customHeight="1" thickBot="1" x14ac:dyDescent="0.25">
      <c r="B411" s="57" t="s">
        <v>649</v>
      </c>
      <c r="C411" s="55">
        <v>4</v>
      </c>
      <c r="D411" s="55">
        <v>54</v>
      </c>
      <c r="E411" s="55">
        <v>0</v>
      </c>
      <c r="F411" s="55">
        <v>95</v>
      </c>
      <c r="G411" s="55">
        <v>74</v>
      </c>
      <c r="H411" s="55">
        <v>194</v>
      </c>
      <c r="J411">
        <v>169</v>
      </c>
      <c r="K411">
        <v>0</v>
      </c>
      <c r="L411" s="56">
        <f t="shared" si="6"/>
        <v>363</v>
      </c>
    </row>
    <row r="412" spans="2:12" ht="20.100000000000001" customHeight="1" thickBot="1" x14ac:dyDescent="0.25">
      <c r="B412" s="57" t="s">
        <v>650</v>
      </c>
      <c r="C412" s="55">
        <v>3</v>
      </c>
      <c r="D412" s="55">
        <v>78</v>
      </c>
      <c r="E412" s="55">
        <v>0</v>
      </c>
      <c r="F412" s="55">
        <v>125</v>
      </c>
      <c r="G412" s="55">
        <v>46</v>
      </c>
      <c r="H412" s="55">
        <v>162</v>
      </c>
      <c r="J412">
        <v>233</v>
      </c>
      <c r="K412">
        <v>0</v>
      </c>
      <c r="L412" s="56">
        <f t="shared" si="6"/>
        <v>395</v>
      </c>
    </row>
    <row r="413" spans="2:12" ht="20.100000000000001" customHeight="1" thickBot="1" x14ac:dyDescent="0.25">
      <c r="B413" s="57" t="s">
        <v>651</v>
      </c>
      <c r="C413" s="55">
        <v>0</v>
      </c>
      <c r="D413" s="55">
        <v>25</v>
      </c>
      <c r="E413" s="55">
        <v>1</v>
      </c>
      <c r="F413" s="55">
        <v>30</v>
      </c>
      <c r="G413" s="55">
        <v>22</v>
      </c>
      <c r="H413" s="55">
        <v>42</v>
      </c>
      <c r="J413">
        <v>63</v>
      </c>
      <c r="K413">
        <v>0</v>
      </c>
      <c r="L413" s="56">
        <f t="shared" si="6"/>
        <v>105</v>
      </c>
    </row>
    <row r="414" spans="2:12" ht="20.100000000000001" customHeight="1" thickBot="1" x14ac:dyDescent="0.25">
      <c r="B414" s="57" t="s">
        <v>652</v>
      </c>
      <c r="C414" s="55">
        <v>2</v>
      </c>
      <c r="D414" s="55">
        <v>284</v>
      </c>
      <c r="E414" s="55">
        <v>3</v>
      </c>
      <c r="F414" s="55">
        <v>939</v>
      </c>
      <c r="G414" s="55">
        <v>369</v>
      </c>
      <c r="H414" s="55">
        <v>2163</v>
      </c>
      <c r="J414">
        <v>2190</v>
      </c>
      <c r="K414">
        <v>4</v>
      </c>
      <c r="L414" s="56">
        <f t="shared" si="6"/>
        <v>4349</v>
      </c>
    </row>
    <row r="415" spans="2:12" ht="20.100000000000001" customHeight="1" thickBot="1" x14ac:dyDescent="0.25">
      <c r="B415" s="57" t="s">
        <v>653</v>
      </c>
      <c r="C415" s="55">
        <v>0</v>
      </c>
      <c r="D415" s="55">
        <v>26</v>
      </c>
      <c r="E415" s="55">
        <v>1</v>
      </c>
      <c r="F415" s="55">
        <v>13</v>
      </c>
      <c r="G415" s="55">
        <v>7</v>
      </c>
      <c r="H415" s="55">
        <v>22</v>
      </c>
      <c r="J415">
        <v>47</v>
      </c>
      <c r="K415">
        <v>0</v>
      </c>
      <c r="L415" s="56">
        <f t="shared" si="6"/>
        <v>69</v>
      </c>
    </row>
    <row r="416" spans="2:12" ht="20.100000000000001" customHeight="1" thickBot="1" x14ac:dyDescent="0.25">
      <c r="B416" s="57" t="s">
        <v>654</v>
      </c>
      <c r="C416" s="55">
        <v>1</v>
      </c>
      <c r="D416" s="55">
        <v>90</v>
      </c>
      <c r="E416" s="55">
        <v>1</v>
      </c>
      <c r="F416" s="55">
        <v>132</v>
      </c>
      <c r="G416" s="55">
        <v>68</v>
      </c>
      <c r="H416" s="55">
        <v>204</v>
      </c>
      <c r="J416">
        <v>261</v>
      </c>
      <c r="K416">
        <v>0</v>
      </c>
      <c r="L416" s="56">
        <f t="shared" si="6"/>
        <v>465</v>
      </c>
    </row>
    <row r="417" spans="2:12" ht="20.100000000000001" customHeight="1" thickBot="1" x14ac:dyDescent="0.25">
      <c r="B417" s="57" t="s">
        <v>655</v>
      </c>
      <c r="C417" s="55">
        <v>1</v>
      </c>
      <c r="D417" s="55">
        <v>62</v>
      </c>
      <c r="E417" s="55">
        <v>1</v>
      </c>
      <c r="F417" s="55">
        <v>167</v>
      </c>
      <c r="G417" s="55">
        <v>26</v>
      </c>
      <c r="H417" s="55">
        <v>88</v>
      </c>
      <c r="J417">
        <v>260</v>
      </c>
      <c r="K417">
        <v>0</v>
      </c>
      <c r="L417" s="56">
        <f t="shared" si="6"/>
        <v>348</v>
      </c>
    </row>
    <row r="418" spans="2:12" ht="20.100000000000001" customHeight="1" thickBot="1" x14ac:dyDescent="0.25">
      <c r="B418" s="57" t="s">
        <v>656</v>
      </c>
      <c r="C418" s="55">
        <v>2</v>
      </c>
      <c r="D418" s="55">
        <v>19</v>
      </c>
      <c r="E418" s="55">
        <v>0</v>
      </c>
      <c r="F418" s="55">
        <v>34</v>
      </c>
      <c r="G418" s="55">
        <v>11</v>
      </c>
      <c r="H418" s="55">
        <v>81</v>
      </c>
      <c r="J418">
        <v>61</v>
      </c>
      <c r="K418">
        <v>0</v>
      </c>
      <c r="L418" s="56">
        <f t="shared" si="6"/>
        <v>142</v>
      </c>
    </row>
    <row r="419" spans="2:12" ht="20.100000000000001" customHeight="1" thickBot="1" x14ac:dyDescent="0.25">
      <c r="B419" s="57" t="s">
        <v>657</v>
      </c>
      <c r="C419" s="55">
        <v>1</v>
      </c>
      <c r="D419" s="55">
        <v>101</v>
      </c>
      <c r="E419" s="55">
        <v>0</v>
      </c>
      <c r="F419" s="55">
        <v>202</v>
      </c>
      <c r="G419" s="55">
        <v>50</v>
      </c>
      <c r="H419" s="55">
        <v>230</v>
      </c>
      <c r="J419">
        <v>318</v>
      </c>
      <c r="K419">
        <v>0</v>
      </c>
      <c r="L419" s="56">
        <f t="shared" si="6"/>
        <v>548</v>
      </c>
    </row>
    <row r="420" spans="2:12" ht="20.100000000000001" customHeight="1" thickBot="1" x14ac:dyDescent="0.25">
      <c r="B420" s="57" t="s">
        <v>658</v>
      </c>
      <c r="C420" s="55">
        <v>1</v>
      </c>
      <c r="D420" s="55">
        <v>6</v>
      </c>
      <c r="E420" s="55">
        <v>11</v>
      </c>
      <c r="F420" s="55">
        <v>50</v>
      </c>
      <c r="G420" s="55">
        <v>12</v>
      </c>
      <c r="H420" s="55">
        <v>69</v>
      </c>
      <c r="J420">
        <v>88</v>
      </c>
      <c r="K420">
        <v>0</v>
      </c>
      <c r="L420" s="56">
        <f t="shared" si="6"/>
        <v>157</v>
      </c>
    </row>
    <row r="421" spans="2:12" ht="20.100000000000001" customHeight="1" thickBot="1" x14ac:dyDescent="0.25">
      <c r="B421" s="57" t="s">
        <v>659</v>
      </c>
      <c r="C421" s="55">
        <v>0</v>
      </c>
      <c r="D421" s="55">
        <v>12</v>
      </c>
      <c r="E421" s="55">
        <v>2</v>
      </c>
      <c r="F421" s="55">
        <v>27</v>
      </c>
      <c r="G421" s="55">
        <v>20</v>
      </c>
      <c r="H421" s="55">
        <v>25</v>
      </c>
      <c r="J421">
        <v>42</v>
      </c>
      <c r="K421">
        <v>0</v>
      </c>
      <c r="L421" s="56">
        <f t="shared" si="6"/>
        <v>67</v>
      </c>
    </row>
    <row r="422" spans="2:12" ht="20.100000000000001" customHeight="1" thickBot="1" x14ac:dyDescent="0.25">
      <c r="B422" s="57" t="s">
        <v>660</v>
      </c>
      <c r="C422" s="55">
        <v>8</v>
      </c>
      <c r="D422" s="55">
        <v>35</v>
      </c>
      <c r="E422" s="55">
        <v>5</v>
      </c>
      <c r="F422" s="55">
        <v>130</v>
      </c>
      <c r="G422" s="55">
        <v>62</v>
      </c>
      <c r="H422" s="55">
        <v>174</v>
      </c>
      <c r="J422">
        <v>231</v>
      </c>
      <c r="K422">
        <v>0</v>
      </c>
      <c r="L422" s="56">
        <f t="shared" si="6"/>
        <v>405</v>
      </c>
    </row>
    <row r="423" spans="2:12" ht="20.100000000000001" customHeight="1" thickBot="1" x14ac:dyDescent="0.25">
      <c r="B423" s="57" t="s">
        <v>661</v>
      </c>
      <c r="C423" s="55">
        <v>6</v>
      </c>
      <c r="D423" s="55">
        <v>112</v>
      </c>
      <c r="E423" s="55">
        <v>35</v>
      </c>
      <c r="F423" s="55">
        <v>243</v>
      </c>
      <c r="G423" s="55">
        <v>212</v>
      </c>
      <c r="H423" s="55">
        <v>863</v>
      </c>
      <c r="J423">
        <v>1065</v>
      </c>
      <c r="K423">
        <v>0</v>
      </c>
      <c r="L423" s="56">
        <f t="shared" si="6"/>
        <v>1928</v>
      </c>
    </row>
    <row r="424" spans="2:12" ht="20.100000000000001" customHeight="1" thickBot="1" x14ac:dyDescent="0.25">
      <c r="B424" s="57" t="s">
        <v>662</v>
      </c>
      <c r="C424" s="55">
        <v>1</v>
      </c>
      <c r="D424" s="55">
        <v>5</v>
      </c>
      <c r="E424" s="55">
        <v>7</v>
      </c>
      <c r="F424" s="55">
        <v>39</v>
      </c>
      <c r="G424" s="55">
        <v>33</v>
      </c>
      <c r="H424" s="55">
        <v>80</v>
      </c>
      <c r="J424">
        <v>81</v>
      </c>
      <c r="K424">
        <v>0</v>
      </c>
      <c r="L424" s="56">
        <f t="shared" si="6"/>
        <v>161</v>
      </c>
    </row>
    <row r="425" spans="2:12" ht="20.100000000000001" customHeight="1" thickBot="1" x14ac:dyDescent="0.25">
      <c r="B425" s="57" t="s">
        <v>663</v>
      </c>
      <c r="C425" s="55">
        <v>0</v>
      </c>
      <c r="D425" s="55">
        <v>15</v>
      </c>
      <c r="E425" s="55">
        <v>1</v>
      </c>
      <c r="F425" s="55">
        <v>16</v>
      </c>
      <c r="G425" s="55">
        <v>11</v>
      </c>
      <c r="H425" s="55">
        <v>41</v>
      </c>
      <c r="J425">
        <v>47</v>
      </c>
      <c r="K425">
        <v>0</v>
      </c>
      <c r="L425" s="56">
        <f t="shared" si="6"/>
        <v>88</v>
      </c>
    </row>
    <row r="426" spans="2:12" ht="20.100000000000001" customHeight="1" thickBot="1" x14ac:dyDescent="0.25">
      <c r="B426" s="57" t="s">
        <v>664</v>
      </c>
      <c r="C426" s="55">
        <v>15</v>
      </c>
      <c r="D426" s="55">
        <v>158</v>
      </c>
      <c r="E426" s="55">
        <v>0</v>
      </c>
      <c r="F426" s="55">
        <v>158</v>
      </c>
      <c r="G426" s="55">
        <v>87</v>
      </c>
      <c r="H426" s="55">
        <v>402</v>
      </c>
      <c r="J426">
        <v>429</v>
      </c>
      <c r="K426">
        <v>0</v>
      </c>
      <c r="L426" s="56">
        <f t="shared" si="6"/>
        <v>831</v>
      </c>
    </row>
    <row r="427" spans="2:12" ht="20.100000000000001" customHeight="1" thickBot="1" x14ac:dyDescent="0.25">
      <c r="B427" s="57" t="s">
        <v>665</v>
      </c>
      <c r="C427" s="55">
        <v>0</v>
      </c>
      <c r="D427" s="55">
        <v>25</v>
      </c>
      <c r="E427" s="55">
        <v>1</v>
      </c>
      <c r="F427" s="55">
        <v>79</v>
      </c>
      <c r="G427" s="55">
        <v>28</v>
      </c>
      <c r="H427" s="55">
        <v>80</v>
      </c>
      <c r="J427">
        <v>142</v>
      </c>
      <c r="K427">
        <v>0</v>
      </c>
      <c r="L427" s="56">
        <f t="shared" si="6"/>
        <v>222</v>
      </c>
    </row>
    <row r="428" spans="2:12" ht="20.100000000000001" customHeight="1" thickBot="1" x14ac:dyDescent="0.25">
      <c r="B428" s="57" t="s">
        <v>666</v>
      </c>
      <c r="C428" s="55">
        <v>0</v>
      </c>
      <c r="D428" s="55">
        <v>12</v>
      </c>
      <c r="E428" s="55">
        <v>1</v>
      </c>
      <c r="F428" s="55">
        <v>29</v>
      </c>
      <c r="G428" s="55">
        <v>18</v>
      </c>
      <c r="H428" s="55">
        <v>31</v>
      </c>
      <c r="J428">
        <v>49</v>
      </c>
      <c r="K428">
        <v>0</v>
      </c>
      <c r="L428" s="56">
        <f t="shared" si="6"/>
        <v>80</v>
      </c>
    </row>
    <row r="429" spans="2:12" ht="20.100000000000001" customHeight="1" thickBot="1" x14ac:dyDescent="0.25">
      <c r="B429" s="57" t="s">
        <v>667</v>
      </c>
      <c r="C429" s="55">
        <v>1</v>
      </c>
      <c r="D429" s="55">
        <v>9</v>
      </c>
      <c r="E429" s="55">
        <v>2</v>
      </c>
      <c r="F429" s="55">
        <v>43</v>
      </c>
      <c r="G429" s="55">
        <v>30</v>
      </c>
      <c r="H429" s="55">
        <v>58</v>
      </c>
      <c r="J429">
        <v>61</v>
      </c>
      <c r="K429">
        <v>0</v>
      </c>
      <c r="L429" s="56">
        <f t="shared" si="6"/>
        <v>119</v>
      </c>
    </row>
    <row r="430" spans="2:12" ht="20.100000000000001" customHeight="1" thickBot="1" x14ac:dyDescent="0.25">
      <c r="B430" s="57" t="s">
        <v>668</v>
      </c>
      <c r="C430" s="55">
        <v>0</v>
      </c>
      <c r="D430" s="55">
        <v>15</v>
      </c>
      <c r="E430" s="55">
        <v>1</v>
      </c>
      <c r="F430" s="55">
        <v>37</v>
      </c>
      <c r="G430" s="55">
        <v>26</v>
      </c>
      <c r="H430" s="55">
        <v>74</v>
      </c>
      <c r="J430">
        <v>58</v>
      </c>
      <c r="K430">
        <v>0</v>
      </c>
      <c r="L430" s="56">
        <f t="shared" si="6"/>
        <v>132</v>
      </c>
    </row>
    <row r="431" spans="2:12" ht="20.100000000000001" customHeight="1" thickBot="1" x14ac:dyDescent="0.25">
      <c r="B431" s="57" t="s">
        <v>669</v>
      </c>
      <c r="C431" s="55">
        <v>5</v>
      </c>
      <c r="D431" s="55">
        <v>111</v>
      </c>
      <c r="E431" s="55">
        <v>3</v>
      </c>
      <c r="F431" s="55">
        <v>215</v>
      </c>
      <c r="G431" s="55">
        <v>230</v>
      </c>
      <c r="H431" s="55">
        <v>561</v>
      </c>
      <c r="J431">
        <v>502</v>
      </c>
      <c r="K431">
        <v>0</v>
      </c>
      <c r="L431" s="56">
        <f t="shared" si="6"/>
        <v>1063</v>
      </c>
    </row>
    <row r="432" spans="2:12" ht="20.100000000000001" customHeight="1" thickBot="1" x14ac:dyDescent="0.25">
      <c r="B432" s="57" t="s">
        <v>670</v>
      </c>
      <c r="C432" s="55">
        <v>0</v>
      </c>
      <c r="D432" s="55">
        <v>25</v>
      </c>
      <c r="E432" s="55">
        <v>1</v>
      </c>
      <c r="F432" s="55">
        <v>72</v>
      </c>
      <c r="G432" s="55">
        <v>61</v>
      </c>
      <c r="H432" s="55">
        <v>128</v>
      </c>
      <c r="J432">
        <v>128</v>
      </c>
      <c r="K432">
        <v>0</v>
      </c>
      <c r="L432" s="56">
        <f t="shared" si="6"/>
        <v>256</v>
      </c>
    </row>
    <row r="433" spans="2:12" ht="20.100000000000001" customHeight="1" thickBot="1" x14ac:dyDescent="0.25">
      <c r="B433" s="57" t="s">
        <v>671</v>
      </c>
      <c r="C433" s="55">
        <v>3</v>
      </c>
      <c r="D433" s="55">
        <v>19</v>
      </c>
      <c r="E433" s="55">
        <v>0</v>
      </c>
      <c r="F433" s="55">
        <v>57</v>
      </c>
      <c r="G433" s="55">
        <v>26</v>
      </c>
      <c r="H433" s="55">
        <v>79</v>
      </c>
      <c r="J433">
        <v>89</v>
      </c>
      <c r="K433">
        <v>0</v>
      </c>
      <c r="L433" s="56">
        <f t="shared" si="6"/>
        <v>168</v>
      </c>
    </row>
    <row r="434" spans="2:12" ht="20.100000000000001" customHeight="1" thickBot="1" x14ac:dyDescent="0.25">
      <c r="B434" s="57" t="s">
        <v>672</v>
      </c>
      <c r="C434" s="55">
        <v>17</v>
      </c>
      <c r="D434" s="55">
        <v>132</v>
      </c>
      <c r="E434" s="55">
        <v>17</v>
      </c>
      <c r="F434" s="55">
        <v>289</v>
      </c>
      <c r="G434" s="55">
        <v>194</v>
      </c>
      <c r="H434" s="55">
        <v>472</v>
      </c>
      <c r="J434">
        <v>500</v>
      </c>
      <c r="K434">
        <v>0</v>
      </c>
      <c r="L434" s="56">
        <f t="shared" si="6"/>
        <v>972</v>
      </c>
    </row>
    <row r="435" spans="2:12" ht="20.100000000000001" customHeight="1" thickBot="1" x14ac:dyDescent="0.25">
      <c r="B435" s="57" t="s">
        <v>673</v>
      </c>
      <c r="C435" s="55">
        <v>6</v>
      </c>
      <c r="D435" s="55">
        <v>25</v>
      </c>
      <c r="E435" s="55">
        <v>6</v>
      </c>
      <c r="F435" s="55">
        <v>51</v>
      </c>
      <c r="G435" s="55">
        <v>38</v>
      </c>
      <c r="H435" s="55">
        <v>129</v>
      </c>
      <c r="J435">
        <v>100</v>
      </c>
      <c r="K435">
        <v>0</v>
      </c>
      <c r="L435" s="56">
        <f t="shared" si="6"/>
        <v>229</v>
      </c>
    </row>
    <row r="436" spans="2:12" ht="20.100000000000001" customHeight="1" thickBot="1" x14ac:dyDescent="0.25">
      <c r="B436" s="57" t="s">
        <v>674</v>
      </c>
      <c r="C436" s="55">
        <v>6</v>
      </c>
      <c r="D436" s="55">
        <v>274</v>
      </c>
      <c r="E436" s="55">
        <v>10</v>
      </c>
      <c r="F436" s="55">
        <v>462</v>
      </c>
      <c r="G436" s="55">
        <v>324</v>
      </c>
      <c r="H436" s="55">
        <v>1090</v>
      </c>
      <c r="J436">
        <v>1159</v>
      </c>
      <c r="K436">
        <v>1</v>
      </c>
      <c r="L436" s="56">
        <f t="shared" si="6"/>
        <v>2248</v>
      </c>
    </row>
    <row r="437" spans="2:12" ht="20.100000000000001" customHeight="1" thickBot="1" x14ac:dyDescent="0.25">
      <c r="B437" s="57" t="s">
        <v>675</v>
      </c>
      <c r="C437" s="55">
        <v>0</v>
      </c>
      <c r="D437" s="55">
        <v>5</v>
      </c>
      <c r="E437" s="55">
        <v>0</v>
      </c>
      <c r="F437" s="55">
        <v>14</v>
      </c>
      <c r="G437" s="55">
        <v>7</v>
      </c>
      <c r="H437" s="55">
        <v>31</v>
      </c>
      <c r="J437">
        <v>30</v>
      </c>
      <c r="K437">
        <v>0</v>
      </c>
      <c r="L437" s="56">
        <f t="shared" si="6"/>
        <v>61</v>
      </c>
    </row>
    <row r="438" spans="2:12" ht="20.100000000000001" customHeight="1" thickBot="1" x14ac:dyDescent="0.25">
      <c r="B438" s="57" t="s">
        <v>676</v>
      </c>
      <c r="C438" s="55">
        <v>0</v>
      </c>
      <c r="D438" s="55">
        <v>48</v>
      </c>
      <c r="E438" s="55">
        <v>1</v>
      </c>
      <c r="F438" s="55">
        <v>160</v>
      </c>
      <c r="G438" s="55">
        <v>30</v>
      </c>
      <c r="H438" s="55">
        <v>85</v>
      </c>
      <c r="J438">
        <v>212</v>
      </c>
      <c r="K438">
        <v>0</v>
      </c>
      <c r="L438" s="56">
        <f t="shared" si="6"/>
        <v>297</v>
      </c>
    </row>
    <row r="439" spans="2:12" ht="20.100000000000001" customHeight="1" thickBot="1" x14ac:dyDescent="0.25">
      <c r="B439" s="57" t="s">
        <v>677</v>
      </c>
      <c r="C439" s="55">
        <v>0</v>
      </c>
      <c r="D439" s="55">
        <v>6</v>
      </c>
      <c r="E439" s="55">
        <v>0</v>
      </c>
      <c r="F439" s="55">
        <v>19</v>
      </c>
      <c r="G439" s="55">
        <v>5</v>
      </c>
      <c r="H439" s="55">
        <v>10</v>
      </c>
      <c r="J439">
        <v>29</v>
      </c>
      <c r="K439">
        <v>0</v>
      </c>
      <c r="L439" s="56">
        <f t="shared" si="6"/>
        <v>39</v>
      </c>
    </row>
    <row r="440" spans="2:12" ht="20.100000000000001" customHeight="1" thickBot="1" x14ac:dyDescent="0.25">
      <c r="B440" s="57" t="s">
        <v>678</v>
      </c>
      <c r="C440" s="55">
        <v>6</v>
      </c>
      <c r="D440" s="55">
        <v>24</v>
      </c>
      <c r="E440" s="55">
        <v>0</v>
      </c>
      <c r="F440" s="55">
        <v>41</v>
      </c>
      <c r="G440" s="55">
        <v>26</v>
      </c>
      <c r="H440" s="55">
        <v>89</v>
      </c>
      <c r="J440">
        <v>93</v>
      </c>
      <c r="K440">
        <v>0</v>
      </c>
      <c r="L440" s="56">
        <f t="shared" si="6"/>
        <v>182</v>
      </c>
    </row>
    <row r="441" spans="2:12" ht="20.100000000000001" customHeight="1" thickBot="1" x14ac:dyDescent="0.25">
      <c r="B441" s="57" t="s">
        <v>679</v>
      </c>
      <c r="C441" s="55">
        <v>2</v>
      </c>
      <c r="D441" s="55">
        <v>68</v>
      </c>
      <c r="E441" s="55">
        <v>0</v>
      </c>
      <c r="F441" s="55">
        <v>90</v>
      </c>
      <c r="G441" s="55">
        <v>85</v>
      </c>
      <c r="H441" s="55">
        <v>399</v>
      </c>
      <c r="J441">
        <v>302</v>
      </c>
      <c r="K441">
        <v>0</v>
      </c>
      <c r="L441" s="56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100" t="s">
        <v>158</v>
      </c>
      <c r="D9" s="101"/>
      <c r="E9" s="101"/>
      <c r="F9" s="101"/>
      <c r="G9" s="101"/>
      <c r="H9" s="102"/>
    </row>
    <row r="10" spans="2:8" ht="41.25" customHeight="1" x14ac:dyDescent="0.2">
      <c r="C10" s="81" t="s">
        <v>159</v>
      </c>
      <c r="D10" s="81"/>
      <c r="E10" s="81" t="s">
        <v>160</v>
      </c>
      <c r="F10" s="81"/>
      <c r="G10" s="81" t="s">
        <v>161</v>
      </c>
      <c r="H10" s="81" t="s">
        <v>56</v>
      </c>
    </row>
    <row r="11" spans="2:8" ht="41.25" customHeight="1" thickBot="1" x14ac:dyDescent="0.25">
      <c r="C11" s="60" t="s">
        <v>162</v>
      </c>
      <c r="D11" s="60" t="s">
        <v>163</v>
      </c>
      <c r="E11" s="60" t="s">
        <v>164</v>
      </c>
      <c r="F11" s="60" t="s">
        <v>165</v>
      </c>
      <c r="G11" s="82"/>
      <c r="H11" s="82"/>
    </row>
    <row r="12" spans="2:8" ht="20.100000000000001" customHeight="1" thickBot="1" x14ac:dyDescent="0.25">
      <c r="B12" s="48" t="s">
        <v>239</v>
      </c>
      <c r="C12" s="62"/>
      <c r="D12" s="62"/>
      <c r="E12" s="62"/>
      <c r="F12" s="62"/>
      <c r="G12" s="62"/>
      <c r="H12" s="62"/>
    </row>
    <row r="13" spans="2:8" ht="20.100000000000001" customHeight="1" thickBot="1" x14ac:dyDescent="0.25">
      <c r="B13" s="3" t="s">
        <v>195</v>
      </c>
      <c r="C13" s="62">
        <v>4.7210300429184553E-2</v>
      </c>
      <c r="D13" s="62">
        <v>0.18454935622317598</v>
      </c>
      <c r="E13" s="62">
        <v>5.5793991416309016E-2</v>
      </c>
      <c r="F13" s="62">
        <v>0.45493562231759654</v>
      </c>
      <c r="G13" s="62">
        <v>0.20600858369098712</v>
      </c>
      <c r="H13" s="62">
        <v>5.1502145922746767E-2</v>
      </c>
    </row>
    <row r="14" spans="2:8" ht="20.100000000000001" customHeight="1" thickBot="1" x14ac:dyDescent="0.25">
      <c r="B14" s="3" t="s">
        <v>238</v>
      </c>
      <c r="C14" s="62">
        <v>0</v>
      </c>
      <c r="D14" s="62">
        <v>0.1111111111111111</v>
      </c>
      <c r="E14" s="62">
        <v>3.1746031746031744E-2</v>
      </c>
      <c r="F14" s="62">
        <v>0.41269841269841268</v>
      </c>
      <c r="G14" s="62">
        <v>0.30158730158730157</v>
      </c>
      <c r="H14" s="62">
        <f>1-C14-D14-E14-F14-G14</f>
        <v>0.14285714285714285</v>
      </c>
    </row>
    <row r="15" spans="2:8" ht="20.100000000000001" customHeight="1" thickBot="1" x14ac:dyDescent="0.25">
      <c r="B15" s="3" t="s">
        <v>374</v>
      </c>
      <c r="C15" s="62">
        <v>5.1169590643274851E-3</v>
      </c>
      <c r="D15" s="62">
        <v>0.1111111111111111</v>
      </c>
      <c r="E15" s="62">
        <v>4.3859649122807015E-3</v>
      </c>
      <c r="F15" s="62">
        <v>0.39108187134502925</v>
      </c>
      <c r="G15" s="62">
        <v>0.18347953216374269</v>
      </c>
      <c r="H15" s="62">
        <f>1-C15-D15-E15-F15-G15</f>
        <v>0.30482456140350878</v>
      </c>
    </row>
    <row r="16" spans="2:8" ht="20.100000000000001" customHeight="1" thickBot="1" x14ac:dyDescent="0.25">
      <c r="B16" s="3"/>
      <c r="C16" s="62"/>
      <c r="D16" s="62"/>
      <c r="E16" s="62"/>
      <c r="F16" s="62"/>
      <c r="G16" s="62"/>
      <c r="H16" s="62"/>
    </row>
    <row r="17" spans="2:8" ht="20.100000000000001" customHeight="1" thickBot="1" x14ac:dyDescent="0.25">
      <c r="B17" s="61" t="s">
        <v>240</v>
      </c>
      <c r="C17" s="62"/>
      <c r="D17" s="62"/>
      <c r="E17" s="62"/>
      <c r="F17" s="62"/>
      <c r="G17" s="62"/>
      <c r="H17" s="62"/>
    </row>
    <row r="18" spans="2:8" ht="20.100000000000001" customHeight="1" thickBot="1" x14ac:dyDescent="0.25">
      <c r="B18" s="61" t="s">
        <v>247</v>
      </c>
      <c r="C18" s="62"/>
      <c r="D18" s="62"/>
      <c r="E18" s="62"/>
      <c r="F18" s="62"/>
      <c r="G18" s="62"/>
      <c r="H18" s="62"/>
    </row>
    <row r="19" spans="2:8" ht="20.100000000000001" customHeight="1" thickBot="1" x14ac:dyDescent="0.25">
      <c r="B19" s="3" t="s">
        <v>241</v>
      </c>
      <c r="C19" s="62">
        <v>1.4492753623188406E-2</v>
      </c>
      <c r="D19" s="62">
        <v>0.44927536231884058</v>
      </c>
      <c r="E19" s="62">
        <v>8.6956521739130432E-2</v>
      </c>
      <c r="F19" s="62">
        <v>0.3188405797101449</v>
      </c>
      <c r="G19" s="62">
        <v>0.13043478260869565</v>
      </c>
      <c r="H19" s="62">
        <v>0</v>
      </c>
    </row>
    <row r="20" spans="2:8" ht="20.100000000000001" customHeight="1" thickBot="1" x14ac:dyDescent="0.25">
      <c r="B20" s="3" t="s">
        <v>242</v>
      </c>
      <c r="C20" s="62">
        <v>1.487778958554729E-2</v>
      </c>
      <c r="D20" s="62">
        <v>0.32518597236981933</v>
      </c>
      <c r="E20" s="62">
        <v>9.4580233793836344E-2</v>
      </c>
      <c r="F20" s="62">
        <v>0.2869287991498406</v>
      </c>
      <c r="G20" s="62">
        <v>6.8012752391073322E-2</v>
      </c>
      <c r="H20" s="62">
        <f>1-C20-D20-E20-F20-G20</f>
        <v>0.2104144527098831</v>
      </c>
    </row>
    <row r="21" spans="2:8" ht="20.100000000000001" customHeight="1" thickBot="1" x14ac:dyDescent="0.25">
      <c r="B21" s="3" t="s">
        <v>243</v>
      </c>
      <c r="C21" s="62">
        <v>1.1235955056179775E-2</v>
      </c>
      <c r="D21" s="62">
        <v>0.34831460674157305</v>
      </c>
      <c r="E21" s="62">
        <v>0</v>
      </c>
      <c r="F21" s="62">
        <v>0.5056179775280899</v>
      </c>
      <c r="G21" s="62">
        <v>0.12359550561797752</v>
      </c>
      <c r="H21" s="62">
        <v>1.1235955056179775E-2</v>
      </c>
    </row>
    <row r="22" spans="2:8" ht="20.100000000000001" customHeight="1" thickBot="1" x14ac:dyDescent="0.25">
      <c r="B22" s="3"/>
      <c r="C22" s="62"/>
      <c r="D22" s="62"/>
      <c r="E22" s="62"/>
      <c r="F22" s="62"/>
      <c r="G22" s="62"/>
      <c r="H22" s="62"/>
    </row>
    <row r="23" spans="2:8" ht="20.100000000000001" customHeight="1" thickBot="1" x14ac:dyDescent="0.25">
      <c r="B23" s="61" t="s">
        <v>166</v>
      </c>
      <c r="C23" s="62"/>
      <c r="D23" s="62"/>
      <c r="E23" s="62"/>
      <c r="F23" s="62"/>
      <c r="G23" s="62"/>
      <c r="H23" s="62"/>
    </row>
    <row r="24" spans="2:8" ht="20.100000000000001" customHeight="1" thickBot="1" x14ac:dyDescent="0.25">
      <c r="B24" s="3" t="s">
        <v>245</v>
      </c>
      <c r="C24" s="62">
        <v>0</v>
      </c>
      <c r="D24" s="62">
        <v>0.1</v>
      </c>
      <c r="E24" s="62">
        <v>0</v>
      </c>
      <c r="F24" s="62">
        <v>0.8</v>
      </c>
      <c r="G24" s="62">
        <v>0</v>
      </c>
      <c r="H24" s="62">
        <v>9.9999999999999978E-2</v>
      </c>
    </row>
    <row r="25" spans="2:8" ht="20.100000000000001" customHeight="1" thickBot="1" x14ac:dyDescent="0.25">
      <c r="B25" s="3" t="s">
        <v>246</v>
      </c>
      <c r="C25" s="62">
        <v>0.14285714285714285</v>
      </c>
      <c r="D25" s="62">
        <v>0.2857142857142857</v>
      </c>
      <c r="E25" s="62">
        <v>0</v>
      </c>
      <c r="F25" s="62">
        <v>0.2857142857142857</v>
      </c>
      <c r="G25" s="62">
        <v>0.2857142857142857</v>
      </c>
      <c r="H25" s="62">
        <v>0</v>
      </c>
    </row>
    <row r="26" spans="2:8" ht="20.100000000000001" customHeight="1" thickBot="1" x14ac:dyDescent="0.25">
      <c r="B26" s="4" t="s">
        <v>248</v>
      </c>
      <c r="C26" s="62">
        <v>0</v>
      </c>
      <c r="D26" s="62">
        <v>0.18888888888888888</v>
      </c>
      <c r="E26" s="62">
        <v>0</v>
      </c>
      <c r="F26" s="62">
        <v>0.68888888888888888</v>
      </c>
      <c r="G26" s="62">
        <v>0.12222222222222222</v>
      </c>
      <c r="H26" s="62">
        <f>1-C26-D26-E26-F26-G26</f>
        <v>0</v>
      </c>
    </row>
    <row r="27" spans="2:8" ht="20.100000000000001" customHeight="1" thickBot="1" x14ac:dyDescent="0.25">
      <c r="B27" s="5" t="s">
        <v>244</v>
      </c>
      <c r="C27" s="62">
        <v>3.3200531208499334E-2</v>
      </c>
      <c r="D27" s="62">
        <v>0.27224435590969454</v>
      </c>
      <c r="E27" s="62">
        <v>4.6480743691899071E-2</v>
      </c>
      <c r="F27" s="62">
        <v>0.40903054448871184</v>
      </c>
      <c r="G27" s="62">
        <v>9.8273572377158031E-2</v>
      </c>
      <c r="H27" s="62">
        <f>1-C27-D27-E27-F27-G27</f>
        <v>0.14077025232403725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69" t="s">
        <v>49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2:18" ht="100.5" thickBot="1" x14ac:dyDescent="0.25">
      <c r="C10" s="29" t="s">
        <v>34</v>
      </c>
      <c r="D10" s="29" t="s">
        <v>35</v>
      </c>
      <c r="E10" s="29" t="s">
        <v>36</v>
      </c>
      <c r="F10" s="29" t="s">
        <v>37</v>
      </c>
      <c r="G10" s="29" t="s">
        <v>38</v>
      </c>
      <c r="H10" s="29" t="s">
        <v>39</v>
      </c>
      <c r="I10" s="29" t="s">
        <v>40</v>
      </c>
      <c r="J10" s="29" t="s">
        <v>41</v>
      </c>
      <c r="K10" s="29" t="s">
        <v>42</v>
      </c>
      <c r="L10" s="29" t="s">
        <v>43</v>
      </c>
      <c r="M10" s="29" t="s">
        <v>44</v>
      </c>
      <c r="N10" s="29" t="s">
        <v>45</v>
      </c>
      <c r="O10" s="29" t="s">
        <v>46</v>
      </c>
      <c r="P10" s="29" t="s">
        <v>680</v>
      </c>
      <c r="Q10" s="29" t="s">
        <v>47</v>
      </c>
      <c r="R10" s="29" t="s">
        <v>48</v>
      </c>
    </row>
    <row r="11" spans="2:1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20.100000000000001" customHeight="1" thickBot="1" x14ac:dyDescent="0.25">
      <c r="B12" s="3" t="s">
        <v>195</v>
      </c>
      <c r="C12" s="28">
        <v>199</v>
      </c>
      <c r="D12" s="28">
        <v>0</v>
      </c>
      <c r="E12" s="28">
        <v>0</v>
      </c>
      <c r="F12" s="28">
        <v>0</v>
      </c>
      <c r="G12" s="28">
        <v>113</v>
      </c>
      <c r="H12" s="28">
        <v>2</v>
      </c>
      <c r="I12" s="28">
        <v>39</v>
      </c>
      <c r="J12" s="28">
        <v>0</v>
      </c>
      <c r="K12" s="28">
        <v>1</v>
      </c>
      <c r="L12" s="28">
        <v>0</v>
      </c>
      <c r="M12" s="28">
        <v>1</v>
      </c>
      <c r="N12" s="28">
        <v>0</v>
      </c>
      <c r="O12" s="28">
        <v>3</v>
      </c>
      <c r="P12" s="28">
        <v>28</v>
      </c>
      <c r="Q12" s="28">
        <v>10</v>
      </c>
      <c r="R12" s="28">
        <v>2</v>
      </c>
    </row>
    <row r="13" spans="2:18" ht="20.100000000000001" customHeight="1" thickBot="1" x14ac:dyDescent="0.25">
      <c r="B13" s="3" t="s">
        <v>238</v>
      </c>
      <c r="C13" s="28">
        <v>64</v>
      </c>
      <c r="D13" s="28">
        <v>0</v>
      </c>
      <c r="E13" s="28">
        <v>0</v>
      </c>
      <c r="F13" s="28">
        <v>0</v>
      </c>
      <c r="G13" s="28">
        <v>43</v>
      </c>
      <c r="H13" s="28">
        <v>5</v>
      </c>
      <c r="I13" s="28">
        <v>2</v>
      </c>
      <c r="J13" s="28">
        <v>2</v>
      </c>
      <c r="K13" s="28">
        <v>1</v>
      </c>
      <c r="L13" s="28">
        <v>0</v>
      </c>
      <c r="M13" s="28">
        <v>0</v>
      </c>
      <c r="N13" s="28">
        <v>3</v>
      </c>
      <c r="O13" s="28">
        <v>0</v>
      </c>
      <c r="P13" s="28">
        <v>5</v>
      </c>
      <c r="Q13" s="28">
        <v>3</v>
      </c>
      <c r="R13" s="28">
        <v>0</v>
      </c>
    </row>
    <row r="14" spans="2:18" ht="20.100000000000001" customHeight="1" thickBot="1" x14ac:dyDescent="0.25">
      <c r="B14" s="3" t="s">
        <v>374</v>
      </c>
      <c r="C14" s="28">
        <v>1560</v>
      </c>
      <c r="D14" s="28">
        <v>0</v>
      </c>
      <c r="E14" s="28">
        <v>0</v>
      </c>
      <c r="F14" s="28">
        <v>0</v>
      </c>
      <c r="G14" s="28">
        <v>763</v>
      </c>
      <c r="H14" s="28">
        <v>220</v>
      </c>
      <c r="I14" s="28">
        <v>60</v>
      </c>
      <c r="J14" s="28">
        <v>138</v>
      </c>
      <c r="K14" s="28">
        <v>40</v>
      </c>
      <c r="L14" s="28">
        <v>10</v>
      </c>
      <c r="M14" s="28">
        <v>6</v>
      </c>
      <c r="N14" s="28">
        <v>23</v>
      </c>
      <c r="O14" s="28">
        <v>17</v>
      </c>
      <c r="P14" s="28">
        <v>165</v>
      </c>
      <c r="Q14" s="28">
        <v>118</v>
      </c>
      <c r="R14" s="28">
        <v>0</v>
      </c>
    </row>
    <row r="15" spans="2:18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20.100000000000001" customHeight="1" thickBot="1" x14ac:dyDescent="0.25">
      <c r="B18" s="3" t="s">
        <v>241</v>
      </c>
      <c r="C18" s="28">
        <v>127</v>
      </c>
      <c r="D18" s="28">
        <v>0</v>
      </c>
      <c r="E18" s="28">
        <v>0</v>
      </c>
      <c r="F18" s="28">
        <v>0</v>
      </c>
      <c r="G18" s="28">
        <v>59</v>
      </c>
      <c r="H18" s="28">
        <v>30</v>
      </c>
      <c r="I18" s="28">
        <v>0</v>
      </c>
      <c r="J18" s="28">
        <v>3</v>
      </c>
      <c r="K18" s="28">
        <v>0</v>
      </c>
      <c r="L18" s="28">
        <v>0</v>
      </c>
      <c r="M18" s="28">
        <v>1</v>
      </c>
      <c r="N18" s="28">
        <v>0</v>
      </c>
      <c r="O18" s="28">
        <v>0</v>
      </c>
      <c r="P18" s="28">
        <v>21</v>
      </c>
      <c r="Q18" s="28">
        <v>1</v>
      </c>
      <c r="R18" s="28">
        <v>12</v>
      </c>
    </row>
    <row r="19" spans="2:18" ht="20.100000000000001" customHeight="1" thickBot="1" x14ac:dyDescent="0.25">
      <c r="B19" s="3" t="s">
        <v>242</v>
      </c>
      <c r="C19" s="28">
        <v>1063</v>
      </c>
      <c r="D19" s="28">
        <v>0</v>
      </c>
      <c r="E19" s="28">
        <v>0</v>
      </c>
      <c r="F19" s="28">
        <v>0</v>
      </c>
      <c r="G19" s="28">
        <v>568</v>
      </c>
      <c r="H19" s="28">
        <v>130</v>
      </c>
      <c r="I19" s="28">
        <v>1</v>
      </c>
      <c r="J19" s="28">
        <v>152</v>
      </c>
      <c r="K19" s="28">
        <v>13</v>
      </c>
      <c r="L19" s="28">
        <v>9</v>
      </c>
      <c r="M19" s="28">
        <v>8</v>
      </c>
      <c r="N19" s="28">
        <v>2</v>
      </c>
      <c r="O19" s="28">
        <v>1</v>
      </c>
      <c r="P19" s="28">
        <v>125</v>
      </c>
      <c r="Q19" s="28">
        <v>40</v>
      </c>
      <c r="R19" s="28">
        <v>14</v>
      </c>
    </row>
    <row r="20" spans="2:18" ht="20.100000000000001" customHeight="1" thickBot="1" x14ac:dyDescent="0.25">
      <c r="B20" s="3" t="s">
        <v>243</v>
      </c>
      <c r="C20" s="28">
        <v>93</v>
      </c>
      <c r="D20" s="28">
        <v>0</v>
      </c>
      <c r="E20" s="28">
        <v>0</v>
      </c>
      <c r="F20" s="28">
        <v>0</v>
      </c>
      <c r="G20" s="28">
        <v>47</v>
      </c>
      <c r="H20" s="28">
        <v>22</v>
      </c>
      <c r="I20" s="28">
        <v>0</v>
      </c>
      <c r="J20" s="28">
        <v>6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3</v>
      </c>
      <c r="Q20" s="28">
        <v>4</v>
      </c>
      <c r="R20" s="28">
        <v>0</v>
      </c>
    </row>
    <row r="21" spans="2:18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20.100000000000001" customHeight="1" thickBot="1" x14ac:dyDescent="0.25">
      <c r="B23" s="3" t="s">
        <v>245</v>
      </c>
      <c r="C23" s="28">
        <v>6</v>
      </c>
      <c r="D23" s="28">
        <v>0</v>
      </c>
      <c r="E23" s="28">
        <v>0</v>
      </c>
      <c r="F23" s="28">
        <v>0</v>
      </c>
      <c r="G23" s="28">
        <v>0</v>
      </c>
      <c r="H23" s="28">
        <v>6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2:18" ht="20.100000000000001" customHeight="1" thickBot="1" x14ac:dyDescent="0.25">
      <c r="B24" s="3" t="s">
        <v>246</v>
      </c>
      <c r="C24" s="28">
        <v>7</v>
      </c>
      <c r="D24" s="28">
        <v>0</v>
      </c>
      <c r="E24" s="28">
        <v>0</v>
      </c>
      <c r="F24" s="28">
        <v>0</v>
      </c>
      <c r="G24" s="28">
        <v>4</v>
      </c>
      <c r="H24" s="28">
        <v>0</v>
      </c>
      <c r="I24" s="28">
        <v>0</v>
      </c>
      <c r="J24" s="28">
        <v>0</v>
      </c>
      <c r="K24" s="28">
        <v>0</v>
      </c>
      <c r="L24" s="28">
        <v>3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</row>
    <row r="25" spans="2:18" ht="20.100000000000001" customHeight="1" thickBot="1" x14ac:dyDescent="0.25">
      <c r="B25" s="4" t="s">
        <v>248</v>
      </c>
      <c r="C25" s="28">
        <v>93</v>
      </c>
      <c r="D25" s="28">
        <v>0</v>
      </c>
      <c r="E25" s="28">
        <v>0</v>
      </c>
      <c r="F25" s="28">
        <v>0</v>
      </c>
      <c r="G25" s="28">
        <v>75</v>
      </c>
      <c r="H25" s="28">
        <v>0</v>
      </c>
      <c r="I25" s="28">
        <v>0</v>
      </c>
      <c r="J25" s="28">
        <v>0</v>
      </c>
      <c r="K25" s="28">
        <v>0</v>
      </c>
      <c r="L25" s="28">
        <v>3</v>
      </c>
      <c r="M25" s="28">
        <v>3</v>
      </c>
      <c r="N25" s="28">
        <v>6</v>
      </c>
      <c r="O25" s="28">
        <v>0</v>
      </c>
      <c r="P25" s="28">
        <v>0</v>
      </c>
      <c r="Q25" s="28">
        <v>4</v>
      </c>
      <c r="R25" s="28">
        <v>2</v>
      </c>
    </row>
    <row r="26" spans="2:18" ht="20.100000000000001" customHeight="1" thickBot="1" x14ac:dyDescent="0.25">
      <c r="B26" s="5" t="s">
        <v>244</v>
      </c>
      <c r="C26" s="28">
        <v>900</v>
      </c>
      <c r="D26" s="28">
        <v>0</v>
      </c>
      <c r="E26" s="28">
        <v>0</v>
      </c>
      <c r="F26" s="28">
        <v>0</v>
      </c>
      <c r="G26" s="28">
        <v>424</v>
      </c>
      <c r="H26" s="28">
        <v>139</v>
      </c>
      <c r="I26" s="28">
        <v>61</v>
      </c>
      <c r="J26" s="28">
        <v>85</v>
      </c>
      <c r="K26" s="28">
        <v>5</v>
      </c>
      <c r="L26" s="28">
        <v>18</v>
      </c>
      <c r="M26" s="28">
        <v>5</v>
      </c>
      <c r="N26" s="28">
        <v>13</v>
      </c>
      <c r="O26" s="28">
        <v>2</v>
      </c>
      <c r="P26" s="28">
        <v>65</v>
      </c>
      <c r="Q26" s="28">
        <v>74</v>
      </c>
      <c r="R26" s="28">
        <v>9</v>
      </c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71" t="s">
        <v>50</v>
      </c>
      <c r="D9" s="69"/>
      <c r="E9" s="69"/>
      <c r="F9" s="72"/>
      <c r="G9" s="71" t="s">
        <v>51</v>
      </c>
      <c r="H9" s="69"/>
      <c r="I9" s="69"/>
      <c r="J9" s="72"/>
      <c r="K9" s="71" t="s">
        <v>52</v>
      </c>
      <c r="L9" s="69"/>
      <c r="M9" s="69"/>
      <c r="N9" s="69"/>
      <c r="O9" s="69"/>
      <c r="P9" s="72"/>
      <c r="Q9" s="71" t="s">
        <v>53</v>
      </c>
      <c r="R9" s="69"/>
      <c r="S9" s="69"/>
      <c r="T9" s="69"/>
      <c r="U9" s="69"/>
      <c r="V9" s="72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53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20.100000000000001" customHeight="1" thickBot="1" x14ac:dyDescent="0.25">
      <c r="B12" s="3" t="s">
        <v>195</v>
      </c>
      <c r="C12" s="28">
        <v>13</v>
      </c>
      <c r="D12" s="28">
        <v>1</v>
      </c>
      <c r="E12" s="28">
        <v>12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4</v>
      </c>
      <c r="R12" s="28">
        <v>4</v>
      </c>
      <c r="S12" s="28">
        <v>0</v>
      </c>
      <c r="T12" s="28">
        <v>0</v>
      </c>
      <c r="U12" s="28">
        <v>2</v>
      </c>
      <c r="V12" s="28">
        <v>9</v>
      </c>
    </row>
    <row r="13" spans="2:22" ht="20.100000000000001" customHeight="1" thickBot="1" x14ac:dyDescent="0.25">
      <c r="B13" s="3" t="s">
        <v>238</v>
      </c>
      <c r="C13" s="28">
        <v>4</v>
      </c>
      <c r="D13" s="28">
        <v>4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2</v>
      </c>
      <c r="R13" s="28">
        <v>2</v>
      </c>
      <c r="S13" s="28">
        <v>0</v>
      </c>
      <c r="T13" s="28">
        <v>0</v>
      </c>
      <c r="U13" s="28">
        <v>1</v>
      </c>
      <c r="V13" s="28">
        <v>7</v>
      </c>
    </row>
    <row r="14" spans="2:22" ht="20.100000000000001" customHeight="1" thickBot="1" x14ac:dyDescent="0.25">
      <c r="B14" s="3" t="s">
        <v>374</v>
      </c>
      <c r="C14" s="28">
        <v>25</v>
      </c>
      <c r="D14" s="28">
        <v>23</v>
      </c>
      <c r="E14" s="28">
        <v>2</v>
      </c>
      <c r="F14" s="28">
        <v>0</v>
      </c>
      <c r="G14" s="28">
        <v>18</v>
      </c>
      <c r="H14" s="28">
        <v>0</v>
      </c>
      <c r="I14" s="28">
        <v>18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6</v>
      </c>
      <c r="R14" s="28">
        <v>10</v>
      </c>
      <c r="S14" s="28">
        <v>0</v>
      </c>
      <c r="T14" s="28">
        <v>0</v>
      </c>
      <c r="U14" s="28">
        <v>10</v>
      </c>
      <c r="V14" s="28">
        <v>37</v>
      </c>
    </row>
    <row r="15" spans="2:2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20.100000000000001" customHeight="1" thickBot="1" x14ac:dyDescent="0.25">
      <c r="B18" s="3" t="s">
        <v>241</v>
      </c>
      <c r="C18" s="28">
        <v>46</v>
      </c>
      <c r="D18" s="28">
        <v>0</v>
      </c>
      <c r="E18" s="28">
        <v>23</v>
      </c>
      <c r="F18" s="28">
        <v>23</v>
      </c>
      <c r="G18" s="28">
        <v>13</v>
      </c>
      <c r="H18" s="28">
        <v>0</v>
      </c>
      <c r="I18" s="28">
        <v>13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16</v>
      </c>
      <c r="R18" s="28">
        <v>16</v>
      </c>
      <c r="S18" s="28">
        <v>0</v>
      </c>
      <c r="T18" s="28">
        <v>0</v>
      </c>
      <c r="U18" s="28">
        <v>17</v>
      </c>
      <c r="V18" s="28">
        <v>27</v>
      </c>
    </row>
    <row r="19" spans="2:22" ht="20.100000000000001" customHeight="1" thickBot="1" x14ac:dyDescent="0.25">
      <c r="B19" s="3" t="s">
        <v>242</v>
      </c>
      <c r="C19" s="28">
        <v>139</v>
      </c>
      <c r="D19" s="28">
        <v>41</v>
      </c>
      <c r="E19" s="28">
        <v>94</v>
      </c>
      <c r="F19" s="28">
        <v>4</v>
      </c>
      <c r="G19" s="28">
        <v>98</v>
      </c>
      <c r="H19" s="28">
        <v>0</v>
      </c>
      <c r="I19" s="28">
        <v>102</v>
      </c>
      <c r="J19" s="28">
        <v>7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89</v>
      </c>
      <c r="R19" s="28">
        <v>90</v>
      </c>
      <c r="S19" s="28">
        <v>1</v>
      </c>
      <c r="T19" s="28">
        <v>1</v>
      </c>
      <c r="U19" s="28">
        <v>77</v>
      </c>
      <c r="V19" s="28">
        <v>146</v>
      </c>
    </row>
    <row r="20" spans="2:22" ht="20.100000000000001" customHeight="1" thickBot="1" x14ac:dyDescent="0.25">
      <c r="B20" s="3" t="s">
        <v>243</v>
      </c>
      <c r="C20" s="28">
        <v>12</v>
      </c>
      <c r="D20" s="28">
        <v>0</v>
      </c>
      <c r="E20" s="28">
        <v>12</v>
      </c>
      <c r="F20" s="28">
        <v>0</v>
      </c>
      <c r="G20" s="28">
        <v>12</v>
      </c>
      <c r="H20" s="28">
        <v>0</v>
      </c>
      <c r="I20" s="28">
        <v>13</v>
      </c>
      <c r="J20" s="28">
        <v>7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12</v>
      </c>
      <c r="R20" s="28">
        <v>12</v>
      </c>
      <c r="S20" s="28">
        <v>0</v>
      </c>
      <c r="T20" s="28">
        <v>2</v>
      </c>
      <c r="U20" s="28">
        <v>9</v>
      </c>
      <c r="V20" s="28">
        <v>45</v>
      </c>
    </row>
    <row r="21" spans="2:2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2:2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2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2:22" ht="20.100000000000001" customHeight="1" thickBot="1" x14ac:dyDescent="0.25">
      <c r="B24" s="3" t="s">
        <v>246</v>
      </c>
      <c r="C24" s="28">
        <v>1</v>
      </c>
      <c r="D24" s="28">
        <v>0</v>
      </c>
      <c r="E24" s="28">
        <v>1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</row>
    <row r="25" spans="2:22" ht="20.100000000000001" customHeight="1" thickBot="1" x14ac:dyDescent="0.25">
      <c r="B25" s="4" t="s">
        <v>248</v>
      </c>
      <c r="C25" s="28">
        <v>4</v>
      </c>
      <c r="D25" s="28">
        <v>1</v>
      </c>
      <c r="E25" s="28">
        <v>2</v>
      </c>
      <c r="F25" s="28">
        <v>1</v>
      </c>
      <c r="G25" s="28">
        <v>2</v>
      </c>
      <c r="H25" s="28">
        <v>0</v>
      </c>
      <c r="I25" s="28">
        <v>2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3</v>
      </c>
      <c r="S25" s="28">
        <v>0</v>
      </c>
      <c r="T25" s="28">
        <v>0</v>
      </c>
      <c r="U25" s="28">
        <v>1</v>
      </c>
      <c r="V25" s="28">
        <v>1</v>
      </c>
    </row>
    <row r="26" spans="2:22" ht="20.100000000000001" customHeight="1" thickBot="1" x14ac:dyDescent="0.25">
      <c r="B26" s="5" t="s">
        <v>244</v>
      </c>
      <c r="C26" s="28">
        <v>77</v>
      </c>
      <c r="D26" s="28">
        <v>35</v>
      </c>
      <c r="E26" s="28">
        <v>35</v>
      </c>
      <c r="F26" s="28">
        <v>7</v>
      </c>
      <c r="G26" s="28">
        <v>52</v>
      </c>
      <c r="H26" s="28">
        <v>0</v>
      </c>
      <c r="I26" s="28">
        <v>45</v>
      </c>
      <c r="J26" s="28">
        <v>13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27</v>
      </c>
      <c r="R26" s="28">
        <v>29</v>
      </c>
      <c r="S26" s="28">
        <v>0</v>
      </c>
      <c r="T26" s="28">
        <v>1</v>
      </c>
      <c r="U26" s="28">
        <v>21</v>
      </c>
      <c r="V26" s="28">
        <v>74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1" t="s">
        <v>60</v>
      </c>
      <c r="D9" s="69"/>
      <c r="E9" s="69"/>
      <c r="F9" s="72"/>
      <c r="G9" s="71" t="s">
        <v>61</v>
      </c>
      <c r="H9" s="69"/>
      <c r="I9" s="69"/>
      <c r="J9" s="72"/>
      <c r="K9" s="71" t="s">
        <v>62</v>
      </c>
      <c r="L9" s="69"/>
      <c r="M9" s="69"/>
      <c r="N9" s="72"/>
      <c r="O9" s="71" t="s">
        <v>63</v>
      </c>
      <c r="P9" s="69"/>
      <c r="Q9" s="69"/>
      <c r="R9" s="72"/>
      <c r="S9" s="71" t="s">
        <v>64</v>
      </c>
      <c r="T9" s="69"/>
      <c r="U9" s="69"/>
      <c r="V9" s="72"/>
      <c r="W9" s="71" t="s">
        <v>65</v>
      </c>
      <c r="X9" s="69"/>
      <c r="Y9" s="69"/>
      <c r="Z9" s="72"/>
      <c r="AA9" s="71" t="s">
        <v>66</v>
      </c>
      <c r="AB9" s="69"/>
      <c r="AC9" s="69"/>
      <c r="AD9" s="72"/>
      <c r="AE9" s="71" t="s">
        <v>67</v>
      </c>
      <c r="AF9" s="69"/>
      <c r="AG9" s="69"/>
      <c r="AH9" s="72"/>
      <c r="AI9" s="71" t="s">
        <v>68</v>
      </c>
      <c r="AJ9" s="69"/>
      <c r="AK9" s="69"/>
      <c r="AL9" s="72"/>
      <c r="AM9" s="71" t="s">
        <v>69</v>
      </c>
      <c r="AN9" s="69"/>
      <c r="AO9" s="69"/>
      <c r="AP9" s="72"/>
      <c r="AQ9" s="71" t="s">
        <v>70</v>
      </c>
      <c r="AR9" s="69"/>
      <c r="AS9" s="69"/>
      <c r="AT9" s="72"/>
      <c r="AU9" s="71" t="s">
        <v>228</v>
      </c>
      <c r="AV9" s="69"/>
      <c r="AW9" s="69"/>
      <c r="AX9" s="72"/>
      <c r="AY9" s="71" t="s">
        <v>71</v>
      </c>
      <c r="AZ9" s="69"/>
      <c r="BA9" s="69"/>
      <c r="BB9" s="72"/>
      <c r="BC9" s="71" t="s">
        <v>216</v>
      </c>
      <c r="BD9" s="69"/>
      <c r="BE9" s="69"/>
      <c r="BF9" s="72"/>
      <c r="BG9" s="71" t="s">
        <v>72</v>
      </c>
      <c r="BH9" s="69"/>
      <c r="BI9" s="69"/>
      <c r="BJ9" s="72"/>
      <c r="BK9" s="71" t="s">
        <v>73</v>
      </c>
      <c r="BL9" s="69"/>
      <c r="BM9" s="69"/>
      <c r="BN9" s="72"/>
      <c r="BO9" s="71" t="s">
        <v>74</v>
      </c>
      <c r="BP9" s="69"/>
      <c r="BQ9" s="69"/>
      <c r="BR9" s="72"/>
      <c r="BS9" s="71" t="s">
        <v>75</v>
      </c>
      <c r="BT9" s="69"/>
      <c r="BU9" s="69"/>
      <c r="BV9" s="72"/>
      <c r="BW9" s="71" t="s">
        <v>76</v>
      </c>
      <c r="BX9" s="69"/>
      <c r="BY9" s="69"/>
      <c r="BZ9" s="72"/>
      <c r="CA9" s="71" t="s">
        <v>77</v>
      </c>
      <c r="CB9" s="69"/>
      <c r="CC9" s="69"/>
      <c r="CD9" s="72"/>
      <c r="CE9" s="71" t="s">
        <v>217</v>
      </c>
      <c r="CF9" s="69"/>
      <c r="CG9" s="69"/>
      <c r="CH9" s="69"/>
      <c r="CI9" s="71" t="s">
        <v>218</v>
      </c>
      <c r="CJ9" s="69"/>
      <c r="CK9" s="69"/>
      <c r="CL9" s="69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42" t="s">
        <v>30</v>
      </c>
      <c r="AV10" s="42" t="s">
        <v>78</v>
      </c>
      <c r="AW10" s="42" t="s">
        <v>32</v>
      </c>
      <c r="AX10" s="42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37" t="s">
        <v>30</v>
      </c>
      <c r="BD10" s="37" t="s">
        <v>78</v>
      </c>
      <c r="BE10" s="37" t="s">
        <v>32</v>
      </c>
      <c r="BF10" s="37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37" t="s">
        <v>30</v>
      </c>
      <c r="CF10" s="37" t="s">
        <v>78</v>
      </c>
      <c r="CG10" s="37" t="s">
        <v>32</v>
      </c>
      <c r="CH10" s="37" t="s">
        <v>33</v>
      </c>
      <c r="CI10" s="37" t="s">
        <v>30</v>
      </c>
      <c r="CJ10" s="37" t="s">
        <v>78</v>
      </c>
      <c r="CK10" s="37" t="s">
        <v>32</v>
      </c>
      <c r="CL10" s="37" t="s">
        <v>33</v>
      </c>
    </row>
    <row r="11" spans="2:90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2:90" ht="20.100000000000001" customHeight="1" thickBot="1" x14ac:dyDescent="0.25">
      <c r="B12" s="3" t="s">
        <v>195</v>
      </c>
      <c r="C12" s="28">
        <v>16</v>
      </c>
      <c r="D12" s="28">
        <v>1</v>
      </c>
      <c r="E12" s="28">
        <v>15</v>
      </c>
      <c r="F12" s="28">
        <v>60</v>
      </c>
      <c r="G12" s="28">
        <v>0</v>
      </c>
      <c r="H12" s="28">
        <v>0</v>
      </c>
      <c r="I12" s="28">
        <v>0</v>
      </c>
      <c r="J12" s="28">
        <v>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5</v>
      </c>
      <c r="X12" s="28">
        <v>0</v>
      </c>
      <c r="Y12" s="28">
        <v>4</v>
      </c>
      <c r="Z12" s="28">
        <v>22</v>
      </c>
      <c r="AA12" s="28">
        <v>0</v>
      </c>
      <c r="AB12" s="28">
        <v>0</v>
      </c>
      <c r="AC12" s="28">
        <v>0</v>
      </c>
      <c r="AD12" s="28">
        <v>0</v>
      </c>
      <c r="AE12" s="28">
        <v>1</v>
      </c>
      <c r="AF12" s="28">
        <v>0</v>
      </c>
      <c r="AG12" s="28">
        <v>0</v>
      </c>
      <c r="AH12" s="28">
        <v>2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1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1</v>
      </c>
      <c r="BX12" s="28">
        <v>1</v>
      </c>
      <c r="BY12" s="28">
        <v>2</v>
      </c>
      <c r="BZ12" s="28">
        <v>1</v>
      </c>
      <c r="CA12" s="28">
        <v>9</v>
      </c>
      <c r="CB12" s="28">
        <v>0</v>
      </c>
      <c r="CC12" s="28">
        <v>9</v>
      </c>
      <c r="CD12" s="28">
        <v>33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</row>
    <row r="13" spans="2:90" ht="20.100000000000001" customHeight="1" thickBot="1" x14ac:dyDescent="0.25">
      <c r="B13" s="3" t="s">
        <v>238</v>
      </c>
      <c r="C13" s="28">
        <v>5</v>
      </c>
      <c r="D13" s="28">
        <v>0</v>
      </c>
      <c r="E13" s="28">
        <v>2</v>
      </c>
      <c r="F13" s="28">
        <v>14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1</v>
      </c>
      <c r="T13" s="28">
        <v>0</v>
      </c>
      <c r="U13" s="28">
        <v>0</v>
      </c>
      <c r="V13" s="28">
        <v>1</v>
      </c>
      <c r="W13" s="28">
        <v>2</v>
      </c>
      <c r="X13" s="28">
        <v>0</v>
      </c>
      <c r="Y13" s="28">
        <v>0</v>
      </c>
      <c r="Z13" s="28">
        <v>3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2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2</v>
      </c>
      <c r="CB13" s="28">
        <v>0</v>
      </c>
      <c r="CC13" s="28">
        <v>2</v>
      </c>
      <c r="CD13" s="28">
        <v>7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</row>
    <row r="14" spans="2:90" ht="20.100000000000001" customHeight="1" thickBot="1" x14ac:dyDescent="0.25">
      <c r="B14" s="3" t="s">
        <v>374</v>
      </c>
      <c r="C14" s="28">
        <v>91</v>
      </c>
      <c r="D14" s="28">
        <v>1</v>
      </c>
      <c r="E14" s="28">
        <v>64</v>
      </c>
      <c r="F14" s="28">
        <v>330</v>
      </c>
      <c r="G14" s="28">
        <v>0</v>
      </c>
      <c r="H14" s="28">
        <v>0</v>
      </c>
      <c r="I14" s="28">
        <v>0</v>
      </c>
      <c r="J14" s="28">
        <v>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7</v>
      </c>
      <c r="T14" s="28">
        <v>1</v>
      </c>
      <c r="U14" s="28">
        <v>9</v>
      </c>
      <c r="V14" s="28">
        <v>10</v>
      </c>
      <c r="W14" s="28">
        <v>27</v>
      </c>
      <c r="X14" s="28">
        <v>0</v>
      </c>
      <c r="Y14" s="28">
        <v>19</v>
      </c>
      <c r="Z14" s="28">
        <v>142</v>
      </c>
      <c r="AA14" s="28">
        <v>1</v>
      </c>
      <c r="AB14" s="28">
        <v>0</v>
      </c>
      <c r="AC14" s="28">
        <v>0</v>
      </c>
      <c r="AD14" s="28">
        <v>3</v>
      </c>
      <c r="AE14" s="28">
        <v>0</v>
      </c>
      <c r="AF14" s="28">
        <v>0</v>
      </c>
      <c r="AG14" s="28">
        <v>0</v>
      </c>
      <c r="AH14" s="28">
        <v>2</v>
      </c>
      <c r="AI14" s="28">
        <v>0</v>
      </c>
      <c r="AJ14" s="28">
        <v>0</v>
      </c>
      <c r="AK14" s="28">
        <v>0</v>
      </c>
      <c r="AL14" s="28">
        <v>0</v>
      </c>
      <c r="AM14" s="28">
        <v>4</v>
      </c>
      <c r="AN14" s="28">
        <v>0</v>
      </c>
      <c r="AO14" s="28">
        <v>5</v>
      </c>
      <c r="AP14" s="28">
        <v>2</v>
      </c>
      <c r="AQ14" s="28">
        <v>28</v>
      </c>
      <c r="AR14" s="28">
        <v>0</v>
      </c>
      <c r="AS14" s="28">
        <v>15</v>
      </c>
      <c r="AT14" s="28">
        <v>76</v>
      </c>
      <c r="AU14" s="28">
        <v>0</v>
      </c>
      <c r="AV14" s="28">
        <v>0</v>
      </c>
      <c r="AW14" s="28">
        <v>0</v>
      </c>
      <c r="AX14" s="28">
        <v>1</v>
      </c>
      <c r="AY14" s="28">
        <v>1</v>
      </c>
      <c r="AZ14" s="28">
        <v>0</v>
      </c>
      <c r="BA14" s="28">
        <v>0</v>
      </c>
      <c r="BB14" s="28">
        <v>3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9</v>
      </c>
      <c r="BX14" s="28">
        <v>0</v>
      </c>
      <c r="BY14" s="28">
        <v>8</v>
      </c>
      <c r="BZ14" s="28">
        <v>5</v>
      </c>
      <c r="CA14" s="28">
        <v>14</v>
      </c>
      <c r="CB14" s="28">
        <v>0</v>
      </c>
      <c r="CC14" s="28">
        <v>8</v>
      </c>
      <c r="CD14" s="28">
        <v>85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</row>
    <row r="15" spans="2:90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2:90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</row>
    <row r="17" spans="2:90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</row>
    <row r="18" spans="2:90" ht="20.100000000000001" customHeight="1" thickBot="1" x14ac:dyDescent="0.25">
      <c r="B18" s="3" t="s">
        <v>241</v>
      </c>
      <c r="C18" s="28">
        <v>11</v>
      </c>
      <c r="D18" s="28">
        <v>0</v>
      </c>
      <c r="E18" s="28">
        <v>8</v>
      </c>
      <c r="F18" s="28">
        <v>44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1</v>
      </c>
      <c r="V18" s="28">
        <v>2</v>
      </c>
      <c r="W18" s="28">
        <v>5</v>
      </c>
      <c r="X18" s="28">
        <v>0</v>
      </c>
      <c r="Y18" s="28">
        <v>5</v>
      </c>
      <c r="Z18" s="28">
        <v>11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1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2</v>
      </c>
      <c r="AQ18" s="28">
        <v>1</v>
      </c>
      <c r="AR18" s="28">
        <v>0</v>
      </c>
      <c r="AS18" s="28">
        <v>0</v>
      </c>
      <c r="AT18" s="28">
        <v>6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1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5</v>
      </c>
      <c r="CB18" s="28">
        <v>0</v>
      </c>
      <c r="CC18" s="28">
        <v>2</v>
      </c>
      <c r="CD18" s="28">
        <v>21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</row>
    <row r="19" spans="2:90" ht="20.100000000000001" customHeight="1" thickBot="1" x14ac:dyDescent="0.25">
      <c r="B19" s="3" t="s">
        <v>242</v>
      </c>
      <c r="C19" s="28">
        <v>147</v>
      </c>
      <c r="D19" s="28">
        <v>3</v>
      </c>
      <c r="E19" s="28">
        <v>144</v>
      </c>
      <c r="F19" s="28">
        <v>384</v>
      </c>
      <c r="G19" s="28">
        <v>4</v>
      </c>
      <c r="H19" s="28">
        <v>0</v>
      </c>
      <c r="I19" s="28">
        <v>2</v>
      </c>
      <c r="J19" s="28">
        <v>7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3</v>
      </c>
      <c r="T19" s="28">
        <v>2</v>
      </c>
      <c r="U19" s="28">
        <v>5</v>
      </c>
      <c r="V19" s="28">
        <v>2</v>
      </c>
      <c r="W19" s="28">
        <v>42</v>
      </c>
      <c r="X19" s="28">
        <v>1</v>
      </c>
      <c r="Y19" s="28">
        <v>29</v>
      </c>
      <c r="Z19" s="28">
        <v>105</v>
      </c>
      <c r="AA19" s="28">
        <v>0</v>
      </c>
      <c r="AB19" s="28">
        <v>0</v>
      </c>
      <c r="AC19" s="28">
        <v>0</v>
      </c>
      <c r="AD19" s="28">
        <v>0</v>
      </c>
      <c r="AE19" s="28">
        <v>1</v>
      </c>
      <c r="AF19" s="28">
        <v>0</v>
      </c>
      <c r="AG19" s="28">
        <v>2</v>
      </c>
      <c r="AH19" s="28">
        <v>4</v>
      </c>
      <c r="AI19" s="28">
        <v>0</v>
      </c>
      <c r="AJ19" s="28">
        <v>0</v>
      </c>
      <c r="AK19" s="28">
        <v>0</v>
      </c>
      <c r="AL19" s="28">
        <v>0</v>
      </c>
      <c r="AM19" s="28">
        <v>2</v>
      </c>
      <c r="AN19" s="28">
        <v>0</v>
      </c>
      <c r="AO19" s="28">
        <v>1</v>
      </c>
      <c r="AP19" s="28">
        <v>3</v>
      </c>
      <c r="AQ19" s="28">
        <v>31</v>
      </c>
      <c r="AR19" s="28">
        <v>0</v>
      </c>
      <c r="AS19" s="28">
        <v>40</v>
      </c>
      <c r="AT19" s="28">
        <v>86</v>
      </c>
      <c r="AU19" s="28">
        <v>2</v>
      </c>
      <c r="AV19" s="28">
        <v>0</v>
      </c>
      <c r="AW19" s="28">
        <v>0</v>
      </c>
      <c r="AX19" s="28">
        <v>5</v>
      </c>
      <c r="AY19" s="28">
        <v>2</v>
      </c>
      <c r="AZ19" s="28">
        <v>0</v>
      </c>
      <c r="BA19" s="28">
        <v>2</v>
      </c>
      <c r="BB19" s="28">
        <v>2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2</v>
      </c>
      <c r="BT19" s="28">
        <v>0</v>
      </c>
      <c r="BU19" s="28">
        <v>6</v>
      </c>
      <c r="BV19" s="28">
        <v>11</v>
      </c>
      <c r="BW19" s="28">
        <v>1</v>
      </c>
      <c r="BX19" s="28">
        <v>0</v>
      </c>
      <c r="BY19" s="28">
        <v>7</v>
      </c>
      <c r="BZ19" s="28">
        <v>11</v>
      </c>
      <c r="CA19" s="28">
        <v>57</v>
      </c>
      <c r="CB19" s="28">
        <v>0</v>
      </c>
      <c r="CC19" s="28">
        <v>50</v>
      </c>
      <c r="CD19" s="28">
        <v>148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</row>
    <row r="20" spans="2:90" ht="20.100000000000001" customHeight="1" thickBot="1" x14ac:dyDescent="0.25">
      <c r="B20" s="3" t="s">
        <v>243</v>
      </c>
      <c r="C20" s="28">
        <v>19</v>
      </c>
      <c r="D20" s="28">
        <v>0</v>
      </c>
      <c r="E20" s="28">
        <v>24</v>
      </c>
      <c r="F20" s="28">
        <v>25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1</v>
      </c>
      <c r="V20" s="28">
        <v>5</v>
      </c>
      <c r="W20" s="28">
        <v>7</v>
      </c>
      <c r="X20" s="28">
        <v>0</v>
      </c>
      <c r="Y20" s="28">
        <v>7</v>
      </c>
      <c r="Z20" s="28">
        <v>12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4</v>
      </c>
      <c r="AR20" s="28">
        <v>0</v>
      </c>
      <c r="AS20" s="28">
        <v>6</v>
      </c>
      <c r="AT20" s="28">
        <v>3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2</v>
      </c>
      <c r="BV20" s="28">
        <v>1</v>
      </c>
      <c r="BW20" s="28">
        <v>0</v>
      </c>
      <c r="BX20" s="28">
        <v>0</v>
      </c>
      <c r="BY20" s="28">
        <v>0</v>
      </c>
      <c r="BZ20" s="28">
        <v>1</v>
      </c>
      <c r="CA20" s="28">
        <v>8</v>
      </c>
      <c r="CB20" s="28">
        <v>0</v>
      </c>
      <c r="CC20" s="28">
        <v>8</v>
      </c>
      <c r="CD20" s="28">
        <v>3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</row>
    <row r="21" spans="2:90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2:90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</row>
    <row r="23" spans="2:90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</row>
    <row r="24" spans="2:90" ht="20.100000000000001" customHeight="1" thickBot="1" x14ac:dyDescent="0.25">
      <c r="B24" s="3" t="s">
        <v>246</v>
      </c>
      <c r="C24" s="28">
        <v>1</v>
      </c>
      <c r="D24" s="28">
        <v>0</v>
      </c>
      <c r="E24" s="28">
        <v>0</v>
      </c>
      <c r="F24" s="28">
        <v>5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1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1</v>
      </c>
      <c r="AR24" s="28">
        <v>0</v>
      </c>
      <c r="AS24" s="28">
        <v>0</v>
      </c>
      <c r="AT24" s="28">
        <v>3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1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</row>
    <row r="25" spans="2:90" ht="20.100000000000001" customHeight="1" thickBot="1" x14ac:dyDescent="0.25">
      <c r="B25" s="4" t="s">
        <v>248</v>
      </c>
      <c r="C25" s="28">
        <v>9</v>
      </c>
      <c r="D25" s="28">
        <v>2</v>
      </c>
      <c r="E25" s="28">
        <v>6</v>
      </c>
      <c r="F25" s="28">
        <v>23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1</v>
      </c>
      <c r="U25" s="28">
        <v>1</v>
      </c>
      <c r="V25" s="28">
        <v>0</v>
      </c>
      <c r="W25" s="28">
        <v>2</v>
      </c>
      <c r="X25" s="28">
        <v>0</v>
      </c>
      <c r="Y25" s="28">
        <v>3</v>
      </c>
      <c r="Z25" s="28">
        <v>5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1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1</v>
      </c>
      <c r="AQ25" s="28">
        <v>2</v>
      </c>
      <c r="AR25" s="28">
        <v>0</v>
      </c>
      <c r="AS25" s="28">
        <v>0</v>
      </c>
      <c r="AT25" s="28">
        <v>2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1</v>
      </c>
      <c r="BY25" s="28">
        <v>1</v>
      </c>
      <c r="BZ25" s="28">
        <v>1</v>
      </c>
      <c r="CA25" s="28">
        <v>5</v>
      </c>
      <c r="CB25" s="28">
        <v>0</v>
      </c>
      <c r="CC25" s="28">
        <v>1</v>
      </c>
      <c r="CD25" s="28">
        <v>13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</row>
    <row r="26" spans="2:90" ht="20.100000000000001" customHeight="1" thickBot="1" x14ac:dyDescent="0.25">
      <c r="B26" s="5" t="s">
        <v>244</v>
      </c>
      <c r="C26" s="28">
        <v>129</v>
      </c>
      <c r="D26" s="28">
        <v>1</v>
      </c>
      <c r="E26" s="28">
        <v>96</v>
      </c>
      <c r="F26" s="28">
        <v>282</v>
      </c>
      <c r="G26" s="28">
        <v>1</v>
      </c>
      <c r="H26" s="28">
        <v>0</v>
      </c>
      <c r="I26" s="28">
        <v>1</v>
      </c>
      <c r="J26" s="28">
        <v>2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2</v>
      </c>
      <c r="T26" s="28">
        <v>1</v>
      </c>
      <c r="U26" s="28">
        <v>3</v>
      </c>
      <c r="V26" s="28">
        <v>4</v>
      </c>
      <c r="W26" s="28">
        <v>32</v>
      </c>
      <c r="X26" s="28">
        <v>0</v>
      </c>
      <c r="Y26" s="28">
        <v>25</v>
      </c>
      <c r="Z26" s="28">
        <v>94</v>
      </c>
      <c r="AA26" s="28">
        <v>0</v>
      </c>
      <c r="AB26" s="28">
        <v>0</v>
      </c>
      <c r="AC26" s="28">
        <v>1</v>
      </c>
      <c r="AD26" s="28">
        <v>1</v>
      </c>
      <c r="AE26" s="28">
        <v>1</v>
      </c>
      <c r="AF26" s="28">
        <v>0</v>
      </c>
      <c r="AG26" s="28">
        <v>1</v>
      </c>
      <c r="AH26" s="28">
        <v>2</v>
      </c>
      <c r="AI26" s="28">
        <v>0</v>
      </c>
      <c r="AJ26" s="28">
        <v>0</v>
      </c>
      <c r="AK26" s="28">
        <v>0</v>
      </c>
      <c r="AL26" s="28">
        <v>0</v>
      </c>
      <c r="AM26" s="28">
        <v>2</v>
      </c>
      <c r="AN26" s="28">
        <v>0</v>
      </c>
      <c r="AO26" s="28">
        <v>1</v>
      </c>
      <c r="AP26" s="28">
        <v>1</v>
      </c>
      <c r="AQ26" s="28">
        <v>26</v>
      </c>
      <c r="AR26" s="28">
        <v>0</v>
      </c>
      <c r="AS26" s="28">
        <v>13</v>
      </c>
      <c r="AT26" s="28">
        <v>28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8</v>
      </c>
      <c r="BT26" s="28">
        <v>0</v>
      </c>
      <c r="BU26" s="28">
        <v>8</v>
      </c>
      <c r="BV26" s="28">
        <v>15</v>
      </c>
      <c r="BW26" s="28">
        <v>3</v>
      </c>
      <c r="BX26" s="28">
        <v>0</v>
      </c>
      <c r="BY26" s="28">
        <v>2</v>
      </c>
      <c r="BZ26" s="28">
        <v>19</v>
      </c>
      <c r="CA26" s="28">
        <v>54</v>
      </c>
      <c r="CB26" s="28">
        <v>0</v>
      </c>
      <c r="CC26" s="28">
        <v>41</v>
      </c>
      <c r="CD26" s="28">
        <v>116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71" t="s">
        <v>79</v>
      </c>
      <c r="D9" s="69"/>
      <c r="E9" s="69"/>
      <c r="F9" s="71" t="s">
        <v>80</v>
      </c>
      <c r="G9" s="69"/>
      <c r="H9" s="69"/>
      <c r="I9" s="71" t="s">
        <v>81</v>
      </c>
      <c r="J9" s="69"/>
      <c r="K9" s="69"/>
      <c r="L9" s="71" t="s">
        <v>82</v>
      </c>
      <c r="M9" s="69"/>
      <c r="N9" s="69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ht="20.100000000000001" customHeight="1" thickBot="1" x14ac:dyDescent="0.25">
      <c r="B12" s="3" t="s">
        <v>195</v>
      </c>
      <c r="C12" s="28">
        <v>7</v>
      </c>
      <c r="D12" s="28">
        <v>5</v>
      </c>
      <c r="E12" s="28">
        <v>7</v>
      </c>
      <c r="F12" s="28">
        <v>3</v>
      </c>
      <c r="G12" s="28">
        <v>2</v>
      </c>
      <c r="H12" s="28">
        <v>3</v>
      </c>
      <c r="I12" s="28">
        <v>4</v>
      </c>
      <c r="J12" s="28">
        <v>3</v>
      </c>
      <c r="K12" s="28">
        <v>4</v>
      </c>
      <c r="L12" s="28">
        <v>0</v>
      </c>
      <c r="M12" s="28">
        <v>0</v>
      </c>
      <c r="N12" s="28">
        <v>0</v>
      </c>
    </row>
    <row r="13" spans="2:14" ht="20.100000000000001" customHeight="1" thickBot="1" x14ac:dyDescent="0.25">
      <c r="B13" s="3" t="s">
        <v>238</v>
      </c>
      <c r="C13" s="28">
        <v>1</v>
      </c>
      <c r="D13" s="28">
        <v>1</v>
      </c>
      <c r="E13" s="28">
        <v>1</v>
      </c>
      <c r="F13" s="28">
        <v>1</v>
      </c>
      <c r="G13" s="28">
        <v>0</v>
      </c>
      <c r="H13" s="28">
        <v>1</v>
      </c>
      <c r="I13" s="28">
        <v>0</v>
      </c>
      <c r="J13" s="28">
        <v>1</v>
      </c>
      <c r="K13" s="28">
        <v>0</v>
      </c>
      <c r="L13" s="28">
        <v>0</v>
      </c>
      <c r="M13" s="28">
        <v>0</v>
      </c>
      <c r="N13" s="28">
        <v>0</v>
      </c>
    </row>
    <row r="14" spans="2:14" ht="20.100000000000001" customHeight="1" thickBot="1" x14ac:dyDescent="0.25">
      <c r="B14" s="3" t="s">
        <v>374</v>
      </c>
      <c r="C14" s="28">
        <v>19</v>
      </c>
      <c r="D14" s="28">
        <v>26</v>
      </c>
      <c r="E14" s="28">
        <v>15</v>
      </c>
      <c r="F14" s="28">
        <v>2</v>
      </c>
      <c r="G14" s="28">
        <v>4</v>
      </c>
      <c r="H14" s="28">
        <v>1</v>
      </c>
      <c r="I14" s="28">
        <v>14</v>
      </c>
      <c r="J14" s="28">
        <v>19</v>
      </c>
      <c r="K14" s="28">
        <v>14</v>
      </c>
      <c r="L14" s="28">
        <v>3</v>
      </c>
      <c r="M14" s="28">
        <v>3</v>
      </c>
      <c r="N14" s="28">
        <v>0</v>
      </c>
    </row>
    <row r="15" spans="2:14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14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ht="20.100000000000001" customHeight="1" thickBot="1" x14ac:dyDescent="0.25">
      <c r="B18" s="3" t="s">
        <v>241</v>
      </c>
      <c r="C18" s="28">
        <v>9</v>
      </c>
      <c r="D18" s="28">
        <v>3</v>
      </c>
      <c r="E18" s="28">
        <v>11</v>
      </c>
      <c r="F18" s="28">
        <v>0</v>
      </c>
      <c r="G18" s="28">
        <v>0</v>
      </c>
      <c r="H18" s="28">
        <v>0</v>
      </c>
      <c r="I18" s="28">
        <v>4</v>
      </c>
      <c r="J18" s="28">
        <v>2</v>
      </c>
      <c r="K18" s="28">
        <v>4</v>
      </c>
      <c r="L18" s="28">
        <v>5</v>
      </c>
      <c r="M18" s="28">
        <v>1</v>
      </c>
      <c r="N18" s="28">
        <v>7</v>
      </c>
    </row>
    <row r="19" spans="2:14" ht="20.100000000000001" customHeight="1" thickBot="1" x14ac:dyDescent="0.25">
      <c r="B19" s="3" t="s">
        <v>242</v>
      </c>
      <c r="C19" s="28">
        <v>39</v>
      </c>
      <c r="D19" s="28">
        <v>33</v>
      </c>
      <c r="E19" s="28">
        <v>55</v>
      </c>
      <c r="F19" s="28">
        <v>3</v>
      </c>
      <c r="G19" s="28">
        <v>0</v>
      </c>
      <c r="H19" s="28">
        <v>5</v>
      </c>
      <c r="I19" s="28">
        <v>31</v>
      </c>
      <c r="J19" s="28">
        <v>29</v>
      </c>
      <c r="K19" s="28">
        <v>46</v>
      </c>
      <c r="L19" s="28">
        <v>5</v>
      </c>
      <c r="M19" s="28">
        <v>4</v>
      </c>
      <c r="N19" s="28">
        <v>4</v>
      </c>
    </row>
    <row r="20" spans="2:14" ht="20.100000000000001" customHeight="1" thickBot="1" x14ac:dyDescent="0.25">
      <c r="B20" s="3" t="s">
        <v>243</v>
      </c>
      <c r="C20" s="28">
        <v>1</v>
      </c>
      <c r="D20" s="28">
        <v>1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1</v>
      </c>
      <c r="M20" s="28">
        <v>1</v>
      </c>
      <c r="N20" s="28">
        <v>0</v>
      </c>
    </row>
    <row r="21" spans="2:14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2:14" ht="20.100000000000001" customHeight="1" thickBot="1" x14ac:dyDescent="0.25">
      <c r="B24" s="3" t="s">
        <v>246</v>
      </c>
      <c r="C24" s="28">
        <v>0</v>
      </c>
      <c r="D24" s="28">
        <v>1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</row>
    <row r="25" spans="2:14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</row>
    <row r="26" spans="2:14" ht="20.100000000000001" customHeight="1" thickBot="1" x14ac:dyDescent="0.25">
      <c r="B26" s="5" t="s">
        <v>244</v>
      </c>
      <c r="C26" s="28">
        <v>19</v>
      </c>
      <c r="D26" s="28">
        <v>15</v>
      </c>
      <c r="E26" s="28">
        <v>20</v>
      </c>
      <c r="F26" s="28">
        <v>8</v>
      </c>
      <c r="G26" s="28">
        <v>11</v>
      </c>
      <c r="H26" s="28">
        <v>5</v>
      </c>
      <c r="I26" s="28">
        <v>10</v>
      </c>
      <c r="J26" s="28">
        <v>4</v>
      </c>
      <c r="K26" s="28">
        <v>11</v>
      </c>
      <c r="L26" s="28">
        <v>1</v>
      </c>
      <c r="M26" s="28">
        <v>0</v>
      </c>
      <c r="N26" s="28">
        <v>4</v>
      </c>
    </row>
    <row r="27" spans="2:14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71" t="s">
        <v>84</v>
      </c>
      <c r="D9" s="69"/>
      <c r="E9" s="72"/>
      <c r="F9" s="71" t="s">
        <v>85</v>
      </c>
      <c r="G9" s="69"/>
      <c r="H9" s="69"/>
      <c r="I9" s="71" t="s">
        <v>86</v>
      </c>
      <c r="J9" s="69"/>
      <c r="K9" s="69"/>
      <c r="L9" s="71" t="s">
        <v>87</v>
      </c>
      <c r="M9" s="69"/>
      <c r="N9" s="69"/>
      <c r="O9" s="71" t="s">
        <v>88</v>
      </c>
      <c r="P9" s="69"/>
      <c r="Q9" s="69"/>
      <c r="R9" s="71" t="s">
        <v>89</v>
      </c>
      <c r="S9" s="69"/>
      <c r="T9" s="69"/>
      <c r="U9" s="71" t="s">
        <v>90</v>
      </c>
      <c r="V9" s="69"/>
      <c r="W9" s="69"/>
      <c r="X9" s="71" t="s">
        <v>91</v>
      </c>
      <c r="Y9" s="69"/>
      <c r="Z9" s="69"/>
      <c r="AA9" s="71" t="s">
        <v>92</v>
      </c>
      <c r="AB9" s="69"/>
      <c r="AC9" s="69"/>
      <c r="AD9" s="71" t="s">
        <v>93</v>
      </c>
      <c r="AE9" s="69"/>
      <c r="AF9" s="69"/>
      <c r="AG9" s="71" t="s">
        <v>94</v>
      </c>
      <c r="AH9" s="69"/>
      <c r="AI9" s="69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2:35" ht="20.100000000000001" customHeight="1" thickBot="1" x14ac:dyDescent="0.25">
      <c r="B12" s="3" t="s">
        <v>195</v>
      </c>
      <c r="C12" s="28">
        <v>16</v>
      </c>
      <c r="D12" s="28">
        <v>23</v>
      </c>
      <c r="E12" s="28">
        <v>1</v>
      </c>
      <c r="F12" s="28">
        <v>16</v>
      </c>
      <c r="G12" s="28">
        <v>23</v>
      </c>
      <c r="H12" s="28">
        <v>1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6</v>
      </c>
      <c r="V12" s="28">
        <v>7</v>
      </c>
      <c r="W12" s="28">
        <v>0</v>
      </c>
      <c r="X12" s="28">
        <v>6</v>
      </c>
      <c r="Y12" s="28">
        <v>7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</row>
    <row r="13" spans="2:35" ht="20.100000000000001" customHeight="1" thickBot="1" x14ac:dyDescent="0.25">
      <c r="B13" s="3" t="s">
        <v>238</v>
      </c>
      <c r="C13" s="28">
        <v>11</v>
      </c>
      <c r="D13" s="28">
        <v>11</v>
      </c>
      <c r="E13" s="28">
        <v>4</v>
      </c>
      <c r="F13" s="28">
        <v>11</v>
      </c>
      <c r="G13" s="28">
        <v>11</v>
      </c>
      <c r="H13" s="28">
        <v>4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</row>
    <row r="14" spans="2:35" ht="20.100000000000001" customHeight="1" thickBot="1" x14ac:dyDescent="0.25">
      <c r="B14" s="3" t="s">
        <v>374</v>
      </c>
      <c r="C14" s="28">
        <v>40</v>
      </c>
      <c r="D14" s="28">
        <v>39</v>
      </c>
      <c r="E14" s="28">
        <v>8</v>
      </c>
      <c r="F14" s="28">
        <v>40</v>
      </c>
      <c r="G14" s="28">
        <v>39</v>
      </c>
      <c r="H14" s="28">
        <v>8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6</v>
      </c>
      <c r="V14" s="28">
        <v>7</v>
      </c>
      <c r="W14" s="28">
        <v>5</v>
      </c>
      <c r="X14" s="28">
        <v>6</v>
      </c>
      <c r="Y14" s="28">
        <v>7</v>
      </c>
      <c r="Z14" s="28">
        <v>5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</row>
    <row r="15" spans="2:35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5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2:3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</row>
    <row r="19" spans="2:35" ht="20.100000000000001" customHeight="1" thickBot="1" x14ac:dyDescent="0.25">
      <c r="B19" s="3" t="s">
        <v>242</v>
      </c>
      <c r="C19" s="28">
        <v>56</v>
      </c>
      <c r="D19" s="28">
        <v>67</v>
      </c>
      <c r="E19" s="28">
        <v>7</v>
      </c>
      <c r="F19" s="28">
        <v>56</v>
      </c>
      <c r="G19" s="28">
        <v>67</v>
      </c>
      <c r="H19" s="28">
        <v>7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12</v>
      </c>
      <c r="V19" s="28">
        <v>14</v>
      </c>
      <c r="W19" s="28">
        <v>0</v>
      </c>
      <c r="X19" s="28">
        <v>12</v>
      </c>
      <c r="Y19" s="28">
        <v>14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</row>
    <row r="20" spans="2:3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3</v>
      </c>
      <c r="V20" s="28">
        <v>3</v>
      </c>
      <c r="W20" s="28">
        <v>0</v>
      </c>
      <c r="X20" s="28">
        <v>3</v>
      </c>
      <c r="Y20" s="28">
        <v>3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</row>
    <row r="21" spans="2:35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2:35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2:3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2:3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2:35" ht="20.100000000000001" customHeight="1" thickBot="1" x14ac:dyDescent="0.25">
      <c r="B25" s="4" t="s">
        <v>248</v>
      </c>
      <c r="C25" s="28">
        <v>1</v>
      </c>
      <c r="D25" s="28">
        <v>0</v>
      </c>
      <c r="E25" s="28">
        <v>1</v>
      </c>
      <c r="F25" s="28">
        <v>1</v>
      </c>
      <c r="G25" s="28">
        <v>0</v>
      </c>
      <c r="H25" s="28">
        <v>1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1</v>
      </c>
      <c r="V25" s="28">
        <v>0</v>
      </c>
      <c r="W25" s="28">
        <v>1</v>
      </c>
      <c r="X25" s="28">
        <v>1</v>
      </c>
      <c r="Y25" s="28">
        <v>0</v>
      </c>
      <c r="Z25" s="28">
        <v>1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2:35" ht="20.100000000000001" customHeight="1" thickBot="1" x14ac:dyDescent="0.25">
      <c r="B26" s="5" t="s">
        <v>244</v>
      </c>
      <c r="C26" s="28">
        <v>50</v>
      </c>
      <c r="D26" s="28">
        <v>51</v>
      </c>
      <c r="E26" s="28">
        <v>7</v>
      </c>
      <c r="F26" s="28">
        <v>50</v>
      </c>
      <c r="G26" s="28">
        <v>51</v>
      </c>
      <c r="H26" s="28">
        <v>7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10</v>
      </c>
      <c r="V26" s="28">
        <v>12</v>
      </c>
      <c r="W26" s="28">
        <v>6</v>
      </c>
      <c r="X26" s="28">
        <v>10</v>
      </c>
      <c r="Y26" s="28">
        <v>12</v>
      </c>
      <c r="Z26" s="28">
        <v>6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</row>
    <row r="27" spans="2:35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32"/>
      <c r="C9" s="71" t="s">
        <v>206</v>
      </c>
      <c r="D9" s="69"/>
      <c r="E9" s="69"/>
      <c r="F9" s="72"/>
      <c r="G9" s="71" t="s">
        <v>207</v>
      </c>
      <c r="H9" s="69"/>
      <c r="I9" s="69"/>
      <c r="J9" s="73"/>
      <c r="K9" s="71" t="s">
        <v>208</v>
      </c>
      <c r="L9" s="69"/>
      <c r="M9" s="69"/>
      <c r="N9" s="73"/>
      <c r="O9" s="71" t="s">
        <v>209</v>
      </c>
      <c r="P9" s="69"/>
      <c r="Q9" s="69"/>
      <c r="R9" s="73"/>
      <c r="S9" s="71" t="s">
        <v>210</v>
      </c>
      <c r="T9" s="69"/>
      <c r="U9" s="69"/>
      <c r="V9" s="69"/>
      <c r="W9" s="69"/>
    </row>
    <row r="10" spans="2:23" ht="28.5" customHeight="1" thickBot="1" x14ac:dyDescent="0.25">
      <c r="C10" s="74" t="s">
        <v>97</v>
      </c>
      <c r="D10" s="77" t="s">
        <v>98</v>
      </c>
      <c r="E10" s="77"/>
      <c r="F10" s="76" t="s">
        <v>99</v>
      </c>
      <c r="G10" s="74" t="s">
        <v>97</v>
      </c>
      <c r="H10" s="77" t="s">
        <v>98</v>
      </c>
      <c r="I10" s="77"/>
      <c r="J10" s="76" t="s">
        <v>99</v>
      </c>
      <c r="K10" s="74" t="s">
        <v>97</v>
      </c>
      <c r="L10" s="77" t="s">
        <v>98</v>
      </c>
      <c r="M10" s="77"/>
      <c r="N10" s="76" t="s">
        <v>99</v>
      </c>
      <c r="O10" s="74" t="s">
        <v>97</v>
      </c>
      <c r="P10" s="77" t="s">
        <v>98</v>
      </c>
      <c r="Q10" s="77"/>
      <c r="R10" s="76" t="s">
        <v>99</v>
      </c>
      <c r="S10" s="74" t="s">
        <v>100</v>
      </c>
      <c r="T10" s="77" t="s">
        <v>101</v>
      </c>
      <c r="U10" s="77"/>
      <c r="V10" s="76" t="s">
        <v>102</v>
      </c>
      <c r="W10" s="74" t="s">
        <v>103</v>
      </c>
    </row>
    <row r="11" spans="2:23" ht="41.25" customHeight="1" thickBot="1" x14ac:dyDescent="0.25">
      <c r="C11" s="75"/>
      <c r="D11" s="31" t="s">
        <v>104</v>
      </c>
      <c r="E11" s="31" t="s">
        <v>105</v>
      </c>
      <c r="F11" s="65"/>
      <c r="G11" s="75"/>
      <c r="H11" s="31" t="s">
        <v>104</v>
      </c>
      <c r="I11" s="31" t="s">
        <v>105</v>
      </c>
      <c r="J11" s="65"/>
      <c r="K11" s="75"/>
      <c r="L11" s="31" t="s">
        <v>104</v>
      </c>
      <c r="M11" s="31" t="s">
        <v>105</v>
      </c>
      <c r="N11" s="65"/>
      <c r="O11" s="75"/>
      <c r="P11" s="31" t="s">
        <v>104</v>
      </c>
      <c r="Q11" s="31" t="s">
        <v>105</v>
      </c>
      <c r="R11" s="65"/>
      <c r="S11" s="75"/>
      <c r="T11" s="31" t="s">
        <v>106</v>
      </c>
      <c r="U11" s="31" t="s">
        <v>107</v>
      </c>
      <c r="V11" s="65"/>
      <c r="W11" s="75"/>
    </row>
    <row r="12" spans="2:23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ht="20.100000000000001" customHeight="1" thickBot="1" x14ac:dyDescent="0.25">
      <c r="B13" s="3" t="s">
        <v>195</v>
      </c>
      <c r="C13" s="28">
        <v>13</v>
      </c>
      <c r="D13" s="28">
        <v>1</v>
      </c>
      <c r="E13" s="28">
        <v>5</v>
      </c>
      <c r="F13" s="28">
        <v>19</v>
      </c>
      <c r="G13" s="28">
        <v>0</v>
      </c>
      <c r="H13" s="28">
        <v>0</v>
      </c>
      <c r="I13" s="28">
        <v>0</v>
      </c>
      <c r="J13" s="28">
        <v>0</v>
      </c>
      <c r="K13" s="28">
        <v>13</v>
      </c>
      <c r="L13" s="28">
        <v>1</v>
      </c>
      <c r="M13" s="28">
        <v>5</v>
      </c>
      <c r="N13" s="28">
        <v>19</v>
      </c>
      <c r="O13" s="28">
        <v>0</v>
      </c>
      <c r="P13" s="28">
        <v>0</v>
      </c>
      <c r="Q13" s="28">
        <v>0</v>
      </c>
      <c r="R13" s="28">
        <v>0</v>
      </c>
      <c r="S13" s="28">
        <v>12</v>
      </c>
      <c r="T13" s="28">
        <v>21</v>
      </c>
      <c r="U13" s="28">
        <v>8</v>
      </c>
      <c r="V13" s="28">
        <v>2</v>
      </c>
      <c r="W13" s="28">
        <v>43</v>
      </c>
    </row>
    <row r="14" spans="2:23" ht="20.100000000000001" customHeight="1" thickBot="1" x14ac:dyDescent="0.25">
      <c r="B14" s="3" t="s">
        <v>238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1</v>
      </c>
      <c r="T14" s="28">
        <v>0</v>
      </c>
      <c r="U14" s="28">
        <v>0</v>
      </c>
      <c r="V14" s="28">
        <v>0</v>
      </c>
      <c r="W14" s="28">
        <v>1</v>
      </c>
    </row>
    <row r="15" spans="2:23" ht="20.100000000000001" customHeight="1" thickBot="1" x14ac:dyDescent="0.25">
      <c r="B15" s="3" t="s">
        <v>374</v>
      </c>
      <c r="C15" s="28">
        <v>30</v>
      </c>
      <c r="D15" s="28">
        <v>3</v>
      </c>
      <c r="E15" s="28">
        <v>3</v>
      </c>
      <c r="F15" s="28">
        <v>36</v>
      </c>
      <c r="G15" s="28">
        <v>15</v>
      </c>
      <c r="H15" s="28">
        <v>2</v>
      </c>
      <c r="I15" s="28">
        <v>0</v>
      </c>
      <c r="J15" s="28">
        <v>17</v>
      </c>
      <c r="K15" s="28">
        <v>15</v>
      </c>
      <c r="L15" s="28">
        <v>1</v>
      </c>
      <c r="M15" s="28">
        <v>3</v>
      </c>
      <c r="N15" s="28">
        <v>19</v>
      </c>
      <c r="O15" s="28">
        <v>0</v>
      </c>
      <c r="P15" s="28">
        <v>0</v>
      </c>
      <c r="Q15" s="28">
        <v>0</v>
      </c>
      <c r="R15" s="28">
        <v>0</v>
      </c>
      <c r="S15" s="28">
        <v>98</v>
      </c>
      <c r="T15" s="28">
        <v>17</v>
      </c>
      <c r="U15" s="28">
        <v>8</v>
      </c>
      <c r="V15" s="28">
        <v>1</v>
      </c>
      <c r="W15" s="28">
        <v>124</v>
      </c>
    </row>
    <row r="16" spans="2:23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ht="20.100000000000001" customHeight="1" thickBot="1" x14ac:dyDescent="0.25">
      <c r="B19" s="3" t="s">
        <v>241</v>
      </c>
      <c r="C19" s="28">
        <v>18</v>
      </c>
      <c r="D19" s="28">
        <v>0</v>
      </c>
      <c r="E19" s="28">
        <v>0</v>
      </c>
      <c r="F19" s="28">
        <v>18</v>
      </c>
      <c r="G19" s="28">
        <v>12</v>
      </c>
      <c r="H19" s="28">
        <v>0</v>
      </c>
      <c r="I19" s="28">
        <v>0</v>
      </c>
      <c r="J19" s="28">
        <v>12</v>
      </c>
      <c r="K19" s="28">
        <v>6</v>
      </c>
      <c r="L19" s="28">
        <v>0</v>
      </c>
      <c r="M19" s="28">
        <v>0</v>
      </c>
      <c r="N19" s="28">
        <v>6</v>
      </c>
      <c r="O19" s="28">
        <v>0</v>
      </c>
      <c r="P19" s="28">
        <v>0</v>
      </c>
      <c r="Q19" s="28">
        <v>0</v>
      </c>
      <c r="R19" s="28">
        <v>0</v>
      </c>
      <c r="S19" s="28">
        <v>9</v>
      </c>
      <c r="T19" s="28">
        <v>1</v>
      </c>
      <c r="U19" s="28">
        <v>0</v>
      </c>
      <c r="V19" s="28">
        <v>0</v>
      </c>
      <c r="W19" s="28">
        <v>10</v>
      </c>
    </row>
    <row r="20" spans="2:23" ht="20.100000000000001" customHeight="1" thickBot="1" x14ac:dyDescent="0.25">
      <c r="B20" s="3" t="s">
        <v>242</v>
      </c>
      <c r="C20" s="28">
        <v>120</v>
      </c>
      <c r="D20" s="28">
        <v>0</v>
      </c>
      <c r="E20" s="28">
        <v>9</v>
      </c>
      <c r="F20" s="28">
        <v>129</v>
      </c>
      <c r="G20" s="28">
        <v>96</v>
      </c>
      <c r="H20" s="28">
        <v>0</v>
      </c>
      <c r="I20" s="28">
        <v>4</v>
      </c>
      <c r="J20" s="28">
        <v>100</v>
      </c>
      <c r="K20" s="28">
        <v>24</v>
      </c>
      <c r="L20" s="28">
        <v>0</v>
      </c>
      <c r="M20" s="28">
        <v>5</v>
      </c>
      <c r="N20" s="28">
        <v>29</v>
      </c>
      <c r="O20" s="28">
        <v>0</v>
      </c>
      <c r="P20" s="28">
        <v>0</v>
      </c>
      <c r="Q20" s="28">
        <v>0</v>
      </c>
      <c r="R20" s="28">
        <v>0</v>
      </c>
      <c r="S20" s="28">
        <v>83</v>
      </c>
      <c r="T20" s="28">
        <v>29</v>
      </c>
      <c r="U20" s="28">
        <v>17</v>
      </c>
      <c r="V20" s="28">
        <v>27</v>
      </c>
      <c r="W20" s="28">
        <v>156</v>
      </c>
    </row>
    <row r="21" spans="2:23" ht="20.100000000000001" customHeight="1" thickBot="1" x14ac:dyDescent="0.25">
      <c r="B21" s="3" t="s">
        <v>243</v>
      </c>
      <c r="C21" s="28">
        <v>12</v>
      </c>
      <c r="D21" s="28">
        <v>0</v>
      </c>
      <c r="E21" s="28">
        <v>0</v>
      </c>
      <c r="F21" s="28">
        <v>12</v>
      </c>
      <c r="G21" s="28">
        <v>12</v>
      </c>
      <c r="H21" s="28">
        <v>0</v>
      </c>
      <c r="I21" s="28">
        <v>0</v>
      </c>
      <c r="J21" s="28">
        <v>12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17</v>
      </c>
      <c r="T21" s="28">
        <v>2</v>
      </c>
      <c r="U21" s="28">
        <v>0</v>
      </c>
      <c r="V21" s="28">
        <v>0</v>
      </c>
      <c r="W21" s="28">
        <v>19</v>
      </c>
    </row>
    <row r="22" spans="2:23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</row>
    <row r="25" spans="2:23" ht="20.100000000000001" customHeight="1" thickBot="1" x14ac:dyDescent="0.25">
      <c r="B25" s="3" t="s">
        <v>246</v>
      </c>
      <c r="C25" s="28">
        <v>1</v>
      </c>
      <c r="D25" s="28">
        <v>0</v>
      </c>
      <c r="E25" s="28">
        <v>0</v>
      </c>
      <c r="F25" s="28">
        <v>1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8">
        <v>0</v>
      </c>
      <c r="M25" s="28">
        <v>0</v>
      </c>
      <c r="N25" s="28">
        <v>1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</row>
    <row r="26" spans="2:23" ht="20.100000000000001" customHeight="1" thickBot="1" x14ac:dyDescent="0.25">
      <c r="B26" s="4" t="s">
        <v>248</v>
      </c>
      <c r="C26" s="28">
        <v>3</v>
      </c>
      <c r="D26" s="28">
        <v>0</v>
      </c>
      <c r="E26" s="28">
        <v>0</v>
      </c>
      <c r="F26" s="28">
        <v>3</v>
      </c>
      <c r="G26" s="28">
        <v>2</v>
      </c>
      <c r="H26" s="28">
        <v>0</v>
      </c>
      <c r="I26" s="28">
        <v>0</v>
      </c>
      <c r="J26" s="28">
        <v>2</v>
      </c>
      <c r="K26" s="28">
        <v>1</v>
      </c>
      <c r="L26" s="28">
        <v>0</v>
      </c>
      <c r="M26" s="28">
        <v>0</v>
      </c>
      <c r="N26" s="28">
        <v>1</v>
      </c>
      <c r="O26" s="28">
        <v>0</v>
      </c>
      <c r="P26" s="28">
        <v>0</v>
      </c>
      <c r="Q26" s="28">
        <v>0</v>
      </c>
      <c r="R26" s="28">
        <v>0</v>
      </c>
      <c r="S26" s="28">
        <v>3</v>
      </c>
      <c r="T26" s="28">
        <v>0</v>
      </c>
      <c r="U26" s="28">
        <v>0</v>
      </c>
      <c r="V26" s="28">
        <v>0</v>
      </c>
      <c r="W26" s="28">
        <v>3</v>
      </c>
    </row>
    <row r="27" spans="2:23" ht="15" thickBot="1" x14ac:dyDescent="0.25">
      <c r="B27" s="5" t="s">
        <v>244</v>
      </c>
      <c r="C27" s="28">
        <v>69</v>
      </c>
      <c r="D27" s="28">
        <v>23</v>
      </c>
      <c r="E27" s="28">
        <v>1</v>
      </c>
      <c r="F27" s="28">
        <v>93</v>
      </c>
      <c r="G27" s="28">
        <v>43</v>
      </c>
      <c r="H27" s="28">
        <v>3</v>
      </c>
      <c r="I27" s="28">
        <v>1</v>
      </c>
      <c r="J27" s="28">
        <v>47</v>
      </c>
      <c r="K27" s="28">
        <v>26</v>
      </c>
      <c r="L27" s="28">
        <v>20</v>
      </c>
      <c r="M27" s="28">
        <v>0</v>
      </c>
      <c r="N27" s="28">
        <v>46</v>
      </c>
      <c r="O27" s="28">
        <v>0</v>
      </c>
      <c r="P27" s="28">
        <v>0</v>
      </c>
      <c r="Q27" s="28">
        <v>0</v>
      </c>
      <c r="R27" s="28">
        <v>0</v>
      </c>
      <c r="S27" s="28">
        <v>72</v>
      </c>
      <c r="T27" s="28">
        <v>8</v>
      </c>
      <c r="U27" s="28">
        <v>9</v>
      </c>
      <c r="V27" s="28">
        <v>0</v>
      </c>
      <c r="W27" s="28">
        <v>89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33"/>
      <c r="C9" s="71" t="s">
        <v>211</v>
      </c>
      <c r="D9" s="69"/>
      <c r="E9" s="69"/>
      <c r="F9" s="69"/>
      <c r="G9" s="73"/>
      <c r="H9" s="71" t="s">
        <v>212</v>
      </c>
      <c r="I9" s="69"/>
      <c r="J9" s="69"/>
      <c r="K9" s="69"/>
      <c r="L9" s="73"/>
      <c r="M9" s="71" t="s">
        <v>34</v>
      </c>
      <c r="N9" s="69"/>
      <c r="O9" s="69"/>
      <c r="P9" s="69"/>
      <c r="Q9" s="73"/>
    </row>
    <row r="10" spans="2:17" ht="41.25" customHeight="1" thickBot="1" x14ac:dyDescent="0.25">
      <c r="C10" s="79" t="s">
        <v>108</v>
      </c>
      <c r="D10" s="79"/>
      <c r="E10" s="79" t="s">
        <v>109</v>
      </c>
      <c r="F10" s="79"/>
      <c r="G10" s="27" t="s">
        <v>34</v>
      </c>
      <c r="H10" s="79" t="s">
        <v>110</v>
      </c>
      <c r="I10" s="79"/>
      <c r="J10" s="78" t="s">
        <v>109</v>
      </c>
      <c r="K10" s="78"/>
      <c r="L10" s="27" t="s">
        <v>34</v>
      </c>
      <c r="M10" s="79" t="s">
        <v>108</v>
      </c>
      <c r="N10" s="79"/>
      <c r="O10" s="78" t="s">
        <v>109</v>
      </c>
      <c r="P10" s="78"/>
      <c r="Q10" s="27" t="s">
        <v>34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2</v>
      </c>
      <c r="D12" s="28">
        <v>0</v>
      </c>
      <c r="E12" s="28">
        <v>13</v>
      </c>
      <c r="F12" s="28">
        <v>33</v>
      </c>
      <c r="G12" s="28">
        <v>48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2</v>
      </c>
      <c r="N12" s="28">
        <v>0</v>
      </c>
      <c r="O12" s="28">
        <v>13</v>
      </c>
      <c r="P12" s="28">
        <v>33</v>
      </c>
      <c r="Q12" s="28">
        <v>48</v>
      </c>
    </row>
    <row r="13" spans="2:17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14</v>
      </c>
      <c r="F13" s="28">
        <v>5</v>
      </c>
      <c r="G13" s="28">
        <v>19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14</v>
      </c>
      <c r="P13" s="28">
        <v>5</v>
      </c>
      <c r="Q13" s="28">
        <v>19</v>
      </c>
    </row>
    <row r="14" spans="2:17" ht="20.100000000000001" customHeight="1" thickBot="1" x14ac:dyDescent="0.25">
      <c r="B14" s="3" t="s">
        <v>374</v>
      </c>
      <c r="C14" s="28">
        <v>1</v>
      </c>
      <c r="D14" s="28">
        <v>4</v>
      </c>
      <c r="E14" s="28">
        <v>62</v>
      </c>
      <c r="F14" s="28">
        <v>176</v>
      </c>
      <c r="G14" s="28">
        <v>243</v>
      </c>
      <c r="H14" s="28">
        <v>0</v>
      </c>
      <c r="I14" s="28">
        <v>2</v>
      </c>
      <c r="J14" s="28">
        <v>0</v>
      </c>
      <c r="K14" s="28">
        <v>2</v>
      </c>
      <c r="L14" s="28">
        <v>4</v>
      </c>
      <c r="M14" s="28">
        <v>1</v>
      </c>
      <c r="N14" s="28">
        <v>6</v>
      </c>
      <c r="O14" s="28">
        <v>62</v>
      </c>
      <c r="P14" s="28">
        <v>178</v>
      </c>
      <c r="Q14" s="28">
        <v>247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0</v>
      </c>
      <c r="D18" s="28">
        <v>2</v>
      </c>
      <c r="E18" s="28">
        <v>9</v>
      </c>
      <c r="F18" s="28">
        <v>7</v>
      </c>
      <c r="G18" s="28">
        <v>18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2</v>
      </c>
      <c r="O18" s="28">
        <v>9</v>
      </c>
      <c r="P18" s="28">
        <v>7</v>
      </c>
      <c r="Q18" s="28">
        <v>18</v>
      </c>
    </row>
    <row r="19" spans="2:17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18</v>
      </c>
      <c r="F19" s="28">
        <v>42</v>
      </c>
      <c r="G19" s="28">
        <v>60</v>
      </c>
      <c r="H19" s="28">
        <v>0</v>
      </c>
      <c r="I19" s="28">
        <v>1</v>
      </c>
      <c r="J19" s="28">
        <v>0</v>
      </c>
      <c r="K19" s="28">
        <v>0</v>
      </c>
      <c r="L19" s="28">
        <v>1</v>
      </c>
      <c r="M19" s="28">
        <v>0</v>
      </c>
      <c r="N19" s="28">
        <v>1</v>
      </c>
      <c r="O19" s="28">
        <v>18</v>
      </c>
      <c r="P19" s="28">
        <v>42</v>
      </c>
      <c r="Q19" s="28">
        <v>61</v>
      </c>
    </row>
    <row r="20" spans="2:17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11</v>
      </c>
      <c r="F20" s="28">
        <v>0</v>
      </c>
      <c r="G20" s="28">
        <v>11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11</v>
      </c>
      <c r="P20" s="28">
        <v>0</v>
      </c>
      <c r="Q20" s="28">
        <v>11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1</v>
      </c>
      <c r="F24" s="28">
        <v>1</v>
      </c>
      <c r="G24" s="28">
        <v>2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</v>
      </c>
      <c r="P24" s="28">
        <v>1</v>
      </c>
      <c r="Q24" s="28">
        <v>2</v>
      </c>
    </row>
    <row r="25" spans="2:17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7</v>
      </c>
      <c r="F25" s="28">
        <v>4</v>
      </c>
      <c r="G25" s="28">
        <v>11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7</v>
      </c>
      <c r="P25" s="28">
        <v>4</v>
      </c>
      <c r="Q25" s="28">
        <v>11</v>
      </c>
    </row>
    <row r="26" spans="2:17" ht="20.100000000000001" customHeight="1" thickBot="1" x14ac:dyDescent="0.25">
      <c r="B26" s="5" t="s">
        <v>244</v>
      </c>
      <c r="C26" s="28">
        <v>1</v>
      </c>
      <c r="D26" s="28">
        <v>0</v>
      </c>
      <c r="E26" s="28">
        <v>27</v>
      </c>
      <c r="F26" s="28">
        <v>44</v>
      </c>
      <c r="G26" s="28">
        <v>72</v>
      </c>
      <c r="H26" s="28">
        <v>0</v>
      </c>
      <c r="I26" s="28">
        <v>1</v>
      </c>
      <c r="J26" s="28">
        <v>0</v>
      </c>
      <c r="K26" s="28">
        <v>0</v>
      </c>
      <c r="L26" s="28">
        <v>1</v>
      </c>
      <c r="M26" s="28">
        <v>1</v>
      </c>
      <c r="N26" s="28">
        <v>1</v>
      </c>
      <c r="O26" s="28">
        <v>27</v>
      </c>
      <c r="P26" s="28">
        <v>44</v>
      </c>
      <c r="Q26" s="28">
        <v>73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2021-09-20T12:29:59Z</cp:lastPrinted>
  <dcterms:created xsi:type="dcterms:W3CDTF">2018-11-16T09:47:02Z</dcterms:created>
  <dcterms:modified xsi:type="dcterms:W3CDTF">2022-02-24T10:10:38Z</dcterms:modified>
</cp:coreProperties>
</file>